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2.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omments3.xml" ContentType="application/vnd.openxmlformats-officedocument.spreadsheetml.comments+xml"/>
  <Override PartName="/xl/drawings/drawing19.xml" ContentType="application/vnd.openxmlformats-officedocument.drawing+xml"/>
  <Override PartName="/xl/comments4.xml" ContentType="application/vnd.openxmlformats-officedocument.spreadsheetml.comments+xml"/>
  <Override PartName="/xl/drawings/drawing20.xml" ContentType="application/vnd.openxmlformats-officedocument.drawing+xml"/>
  <Override PartName="/xl/drawings/drawing21.xml" ContentType="application/vnd.openxmlformats-officedocument.drawing+xml"/>
  <Override PartName="/xl/comments5.xml" ContentType="application/vnd.openxmlformats-officedocument.spreadsheetml.comments+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omments6.xml" ContentType="application/vnd.openxmlformats-officedocument.spreadsheetml.comments+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comments7.xml" ContentType="application/vnd.openxmlformats-officedocument.spreadsheetml.comments+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comments8.xml" ContentType="application/vnd.openxmlformats-officedocument.spreadsheetml.comments+xml"/>
  <Override PartName="/xl/drawings/drawing42.xml" ContentType="application/vnd.openxmlformats-officedocument.drawing+xml"/>
  <Override PartName="/xl/drawings/drawing43.xml" ContentType="application/vnd.openxmlformats-officedocument.drawing+xml"/>
  <Override PartName="/xl/comments9.xml" ContentType="application/vnd.openxmlformats-officedocument.spreadsheetml.comments+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comments10.xml" ContentType="application/vnd.openxmlformats-officedocument.spreadsheetml.comments+xml"/>
  <Override PartName="/xl/drawings/drawing86.xml" ContentType="application/vnd.openxmlformats-officedocument.drawing+xml"/>
  <Override PartName="/xl/comments11.xml" ContentType="application/vnd.openxmlformats-officedocument.spreadsheetml.comments+xml"/>
  <Override PartName="/xl/drawings/drawing87.xml" ContentType="application/vnd.openxmlformats-officedocument.drawing+xml"/>
  <Override PartName="/xl/comments12.xml" ContentType="application/vnd.openxmlformats-officedocument.spreadsheetml.comments+xml"/>
  <Override PartName="/xl/drawings/drawing88.xml" ContentType="application/vnd.openxmlformats-officedocument.drawing+xml"/>
  <Override PartName="/xl/drawings/drawing89.xml" ContentType="application/vnd.openxmlformats-officedocument.drawing+xml"/>
  <Override PartName="/xl/drawings/drawing90.xml" ContentType="application/vnd.openxmlformats-officedocument.drawing+xml"/>
  <Override PartName="/xl/drawings/drawing91.xml" ContentType="application/vnd.openxmlformats-officedocument.drawing+xml"/>
  <Override PartName="/xl/drawings/drawing92.xml" ContentType="application/vnd.openxmlformats-officedocument.drawing+xml"/>
  <Override PartName="/xl/comments13.xml" ContentType="application/vnd.openxmlformats-officedocument.spreadsheetml.comments+xml"/>
  <Override PartName="/xl/drawings/drawing93.xml" ContentType="application/vnd.openxmlformats-officedocument.drawing+xml"/>
  <Override PartName="/xl/drawings/drawing94.xml" ContentType="application/vnd.openxmlformats-officedocument.drawing+xml"/>
  <Override PartName="/xl/drawings/drawing95.xml" ContentType="application/vnd.openxmlformats-officedocument.drawing+xml"/>
  <Override PartName="/xl/drawings/drawing96.xml" ContentType="application/vnd.openxmlformats-officedocument.drawing+xml"/>
  <Override PartName="/xl/drawings/drawing97.xml" ContentType="application/vnd.openxmlformats-officedocument.drawing+xml"/>
  <Override PartName="/xl/drawings/drawing9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UPM Genap 2022-2023\MONEV 3 Prodi\"/>
    </mc:Choice>
  </mc:AlternateContent>
  <xr:revisionPtr revIDLastSave="0" documentId="8_{7B26DA6B-2E4F-454B-A671-86C4310294DE}" xr6:coauthVersionLast="47" xr6:coauthVersionMax="47" xr10:uidLastSave="{00000000-0000-0000-0000-000000000000}"/>
  <bookViews>
    <workbookView showSheetTabs="0" xWindow="-108" yWindow="-108" windowWidth="23256" windowHeight="12456" tabRatio="706" activeTab="2" xr2:uid="{00000000-000D-0000-FFFF-FFFF00000000}"/>
  </bookViews>
  <sheets>
    <sheet name="Menu" sheetId="65" r:id="rId1"/>
    <sheet name="Identi" sheetId="64" r:id="rId2"/>
    <sheet name="Tabel Monev" sheetId="55" r:id="rId3"/>
    <sheet name="1.1" sheetId="62" r:id="rId4"/>
    <sheet name="2" sheetId="68" r:id="rId5"/>
    <sheet name="2.1" sheetId="66" r:id="rId6"/>
    <sheet name="2.2" sheetId="67" r:id="rId7"/>
    <sheet name="3" sheetId="70" r:id="rId8"/>
    <sheet name="3.a" sheetId="71" r:id="rId9"/>
    <sheet name="3.a1" sheetId="72" r:id="rId10"/>
    <sheet name="3.a2" sheetId="73" r:id="rId11"/>
    <sheet name="3.b" sheetId="74" r:id="rId12"/>
    <sheet name="3.b1" sheetId="75" r:id="rId13"/>
    <sheet name="3.c" sheetId="76" r:id="rId14"/>
    <sheet name="4" sheetId="78" r:id="rId15"/>
    <sheet name="4.a1" sheetId="97" r:id="rId16"/>
    <sheet name="4.a2" sheetId="98" r:id="rId17"/>
    <sheet name="4.a3" sheetId="99" r:id="rId18"/>
    <sheet name="4.a4" sheetId="100" r:id="rId19"/>
    <sheet name="4.a5" sheetId="101" r:id="rId20"/>
    <sheet name="4.a6" sheetId="102" r:id="rId21"/>
    <sheet name="4.b1" sheetId="103" r:id="rId22"/>
    <sheet name="4.b2" sheetId="104" r:id="rId23"/>
    <sheet name="4.b2-1" sheetId="105" r:id="rId24"/>
    <sheet name="4.b3" sheetId="106" r:id="rId25"/>
    <sheet name="4.b3-1" sheetId="107" r:id="rId26"/>
    <sheet name="4.b4" sheetId="108" r:id="rId27"/>
    <sheet name="4.b4-1" sheetId="109" r:id="rId28"/>
    <sheet name="4.b_4" sheetId="110" r:id="rId29"/>
    <sheet name="4.b_4-1" sheetId="111" r:id="rId30"/>
    <sheet name="4.b5" sheetId="112" r:id="rId31"/>
    <sheet name="4.b6" sheetId="113" r:id="rId32"/>
    <sheet name="4.b7" sheetId="114" r:id="rId33"/>
    <sheet name="5" sheetId="118" r:id="rId34"/>
    <sheet name="5.a" sheetId="119" r:id="rId35"/>
    <sheet name="5.b1" sheetId="120" r:id="rId36"/>
    <sheet name="5.b2" sheetId="122" r:id="rId37"/>
    <sheet name="5.b3" sheetId="123" r:id="rId38"/>
    <sheet name="5.b4" sheetId="121" r:id="rId39"/>
    <sheet name="6" sheetId="126" r:id="rId40"/>
    <sheet name="6.a1" sheetId="129" r:id="rId41"/>
    <sheet name="6.a2" sheetId="130" r:id="rId42"/>
    <sheet name="6.a3" sheetId="131" r:id="rId43"/>
    <sheet name="6a3-1" sheetId="132" r:id="rId44"/>
    <sheet name="6.a4" sheetId="133" r:id="rId45"/>
    <sheet name="6.a5" sheetId="134" r:id="rId46"/>
    <sheet name="6.b" sheetId="135" r:id="rId47"/>
    <sheet name="6.c1" sheetId="136" r:id="rId48"/>
    <sheet name="6.c2" sheetId="137" r:id="rId49"/>
    <sheet name="6.c3" sheetId="138" r:id="rId50"/>
    <sheet name="6.c4" sheetId="139" r:id="rId51"/>
    <sheet name="6.d" sheetId="140" r:id="rId52"/>
    <sheet name="6.e" sheetId="141" r:id="rId53"/>
    <sheet name="6.f" sheetId="142" r:id="rId54"/>
    <sheet name="6.g" sheetId="143" r:id="rId55"/>
    <sheet name="6.h" sheetId="144" r:id="rId56"/>
    <sheet name="6.i1" sheetId="145" r:id="rId57"/>
    <sheet name="6.i2" sheetId="146" r:id="rId58"/>
    <sheet name="6.j1" sheetId="147" r:id="rId59"/>
    <sheet name="6.j2" sheetId="148" r:id="rId60"/>
    <sheet name="6.k" sheetId="149" r:id="rId61"/>
    <sheet name="Tambahan 1" sheetId="150" r:id="rId62"/>
    <sheet name="7" sheetId="151" r:id="rId63"/>
    <sheet name="7.a" sheetId="152" r:id="rId64"/>
    <sheet name="7.a1" sheetId="153" r:id="rId65"/>
    <sheet name="7.b" sheetId="154" r:id="rId66"/>
    <sheet name="8" sheetId="155" r:id="rId67"/>
    <sheet name="8.a" sheetId="156" r:id="rId68"/>
    <sheet name="8.a-1" sheetId="157" r:id="rId69"/>
    <sheet name="8.b" sheetId="158" r:id="rId70"/>
    <sheet name="9" sheetId="159" r:id="rId71"/>
    <sheet name="9.a" sheetId="160" r:id="rId72"/>
    <sheet name="9.a1" sheetId="161" r:id="rId73"/>
    <sheet name="9.a2" sheetId="162" r:id="rId74"/>
    <sheet name="9.a3" sheetId="163" r:id="rId75"/>
    <sheet name="9.b1" sheetId="164" r:id="rId76"/>
    <sheet name="9.b2" sheetId="165" r:id="rId77"/>
    <sheet name="9.c" sheetId="166" r:id="rId78"/>
    <sheet name="9.c1" sheetId="167" r:id="rId79"/>
    <sheet name="9.d1" sheetId="168" r:id="rId80"/>
    <sheet name="9.d1-1" sheetId="169" r:id="rId81"/>
    <sheet name="9.d2" sheetId="170" r:id="rId82"/>
    <sheet name="9.d2-1" sheetId="171" r:id="rId83"/>
    <sheet name="9.e1" sheetId="172" r:id="rId84"/>
    <sheet name="9.e1-1" sheetId="173" r:id="rId85"/>
    <sheet name="9.e1-2" sheetId="174" r:id="rId86"/>
    <sheet name="9.e1-3" sheetId="175" r:id="rId87"/>
    <sheet name="9.e2" sheetId="176" r:id="rId88"/>
    <sheet name="9.f1" sheetId="177" r:id="rId89"/>
    <sheet name="9.f1-1" sheetId="178" r:id="rId90"/>
    <sheet name="9.f2" sheetId="179" r:id="rId91"/>
    <sheet name="9.f3" sheetId="180" r:id="rId92"/>
    <sheet name="9.f4-1, 2, 3" sheetId="181" r:id="rId93"/>
    <sheet name="9.g1" sheetId="182" r:id="rId94"/>
    <sheet name="9.g2" sheetId="183" r:id="rId95"/>
    <sheet name="9.g3" sheetId="184" r:id="rId96"/>
    <sheet name="9.g4" sheetId="185" r:id="rId97"/>
    <sheet name="Tambahan 2" sheetId="186" r:id="rId98"/>
  </sheets>
  <definedNames>
    <definedName name="_xlnm.Print_Area" localSheetId="11">'3.b'!$A$1:$F$35</definedName>
    <definedName name="_xlnm.Print_Area" localSheetId="15">'4.a1'!$B$2:$N$92</definedName>
    <definedName name="_xlnm.Print_Area" localSheetId="2">'Tabel Monev'!#REF!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4" i="139" l="1"/>
  <c r="O14" i="139"/>
  <c r="P14" i="139"/>
  <c r="Q14" i="139"/>
  <c r="R14" i="139"/>
  <c r="S14" i="139"/>
  <c r="T14" i="139"/>
  <c r="N15" i="139"/>
  <c r="O15" i="139"/>
  <c r="P15" i="139"/>
  <c r="Q15" i="139"/>
  <c r="R15" i="139"/>
  <c r="S15" i="139"/>
  <c r="T15" i="139"/>
  <c r="N16" i="139"/>
  <c r="O16" i="139"/>
  <c r="P16" i="139"/>
  <c r="Q16" i="139"/>
  <c r="R16" i="139"/>
  <c r="S16" i="139"/>
  <c r="T16" i="139"/>
  <c r="N17" i="139"/>
  <c r="O17" i="139"/>
  <c r="P17" i="139"/>
  <c r="Q17" i="139"/>
  <c r="R17" i="139"/>
  <c r="S17" i="139"/>
  <c r="T17" i="139"/>
  <c r="N18" i="139"/>
  <c r="O18" i="139"/>
  <c r="P18" i="139"/>
  <c r="Q18" i="139"/>
  <c r="R18" i="139"/>
  <c r="S18" i="139"/>
  <c r="T18" i="139"/>
  <c r="N19" i="139"/>
  <c r="O19" i="139"/>
  <c r="P19" i="139"/>
  <c r="Q19" i="139"/>
  <c r="R19" i="139"/>
  <c r="S19" i="139"/>
  <c r="T19" i="139"/>
  <c r="N20" i="139"/>
  <c r="O20" i="139"/>
  <c r="P20" i="139"/>
  <c r="Q20" i="139"/>
  <c r="R20" i="139"/>
  <c r="S20" i="139"/>
  <c r="T20" i="139"/>
  <c r="N21" i="139"/>
  <c r="O21" i="139"/>
  <c r="P21" i="139"/>
  <c r="Q21" i="139"/>
  <c r="R21" i="139"/>
  <c r="S21" i="139"/>
  <c r="T21" i="139"/>
  <c r="N22" i="139"/>
  <c r="O22" i="139"/>
  <c r="P22" i="139"/>
  <c r="Q22" i="139"/>
  <c r="R22" i="139"/>
  <c r="S22" i="139"/>
  <c r="T22" i="139"/>
  <c r="N23" i="139"/>
  <c r="O23" i="139"/>
  <c r="P23" i="139"/>
  <c r="Q23" i="139"/>
  <c r="R23" i="139"/>
  <c r="S23" i="139"/>
  <c r="T23" i="139"/>
  <c r="N24" i="139"/>
  <c r="O24" i="139"/>
  <c r="P24" i="139"/>
  <c r="Q24" i="139"/>
  <c r="R24" i="139"/>
  <c r="S24" i="139"/>
  <c r="T24" i="139"/>
  <c r="N25" i="139"/>
  <c r="O25" i="139"/>
  <c r="P25" i="139"/>
  <c r="Q25" i="139"/>
  <c r="R25" i="139"/>
  <c r="S25" i="139"/>
  <c r="T25" i="139"/>
  <c r="N26" i="139"/>
  <c r="O26" i="139"/>
  <c r="P26" i="139"/>
  <c r="Q26" i="139"/>
  <c r="R26" i="139"/>
  <c r="S26" i="139"/>
  <c r="T26" i="139"/>
  <c r="N27" i="139"/>
  <c r="O27" i="139"/>
  <c r="P27" i="139"/>
  <c r="Q27" i="139"/>
  <c r="R27" i="139"/>
  <c r="S27" i="139"/>
  <c r="T27" i="139"/>
  <c r="N28" i="139"/>
  <c r="O28" i="139"/>
  <c r="P28" i="139"/>
  <c r="Q28" i="139"/>
  <c r="R28" i="139"/>
  <c r="S28" i="139"/>
  <c r="T28" i="139"/>
  <c r="N29" i="139"/>
  <c r="O29" i="139"/>
  <c r="P29" i="139"/>
  <c r="Q29" i="139"/>
  <c r="R29" i="139"/>
  <c r="S29" i="139"/>
  <c r="T29" i="139"/>
  <c r="N30" i="139"/>
  <c r="O30" i="139"/>
  <c r="P30" i="139"/>
  <c r="Q30" i="139"/>
  <c r="R30" i="139"/>
  <c r="S30" i="139"/>
  <c r="T30" i="139"/>
  <c r="N31" i="139"/>
  <c r="O31" i="139"/>
  <c r="P31" i="139"/>
  <c r="Q31" i="139"/>
  <c r="R31" i="139"/>
  <c r="S31" i="139"/>
  <c r="T31" i="139"/>
  <c r="N32" i="139"/>
  <c r="O32" i="139"/>
  <c r="P32" i="139"/>
  <c r="Q32" i="139"/>
  <c r="R32" i="139"/>
  <c r="S32" i="139"/>
  <c r="T32" i="139"/>
  <c r="N33" i="139"/>
  <c r="O33" i="139"/>
  <c r="P33" i="139"/>
  <c r="Q33" i="139"/>
  <c r="R33" i="139"/>
  <c r="S33" i="139"/>
  <c r="T33" i="139"/>
  <c r="N34" i="139"/>
  <c r="O34" i="139"/>
  <c r="P34" i="139"/>
  <c r="Q34" i="139"/>
  <c r="R34" i="139"/>
  <c r="S34" i="139"/>
  <c r="T34" i="139"/>
  <c r="N35" i="139"/>
  <c r="O35" i="139"/>
  <c r="P35" i="139"/>
  <c r="Q35" i="139"/>
  <c r="R35" i="139"/>
  <c r="S35" i="139"/>
  <c r="T35" i="139"/>
  <c r="N36" i="139"/>
  <c r="O36" i="139"/>
  <c r="P36" i="139"/>
  <c r="Q36" i="139"/>
  <c r="R36" i="139"/>
  <c r="S36" i="139"/>
  <c r="T36" i="139"/>
  <c r="N37" i="139"/>
  <c r="O37" i="139"/>
  <c r="P37" i="139"/>
  <c r="Q37" i="139"/>
  <c r="R37" i="139"/>
  <c r="S37" i="139"/>
  <c r="T37" i="139"/>
  <c r="N38" i="139"/>
  <c r="O38" i="139"/>
  <c r="P38" i="139"/>
  <c r="Q38" i="139"/>
  <c r="R38" i="139"/>
  <c r="S38" i="139"/>
  <c r="T38" i="139"/>
  <c r="N39" i="139"/>
  <c r="O39" i="139"/>
  <c r="P39" i="139"/>
  <c r="Q39" i="139"/>
  <c r="R39" i="139"/>
  <c r="S39" i="139"/>
  <c r="T39" i="139"/>
  <c r="N40" i="139"/>
  <c r="O40" i="139"/>
  <c r="P40" i="139"/>
  <c r="Q40" i="139"/>
  <c r="R40" i="139"/>
  <c r="S40" i="139"/>
  <c r="T40" i="139"/>
  <c r="N41" i="139"/>
  <c r="O41" i="139"/>
  <c r="P41" i="139"/>
  <c r="Q41" i="139"/>
  <c r="R41" i="139"/>
  <c r="S41" i="139"/>
  <c r="T41" i="139"/>
  <c r="N42" i="139"/>
  <c r="O42" i="139"/>
  <c r="P42" i="139"/>
  <c r="Q42" i="139"/>
  <c r="R42" i="139"/>
  <c r="S42" i="139"/>
  <c r="T42" i="139"/>
  <c r="N43" i="139"/>
  <c r="O43" i="139"/>
  <c r="P43" i="139"/>
  <c r="Q43" i="139"/>
  <c r="R43" i="139"/>
  <c r="S43" i="139"/>
  <c r="T43" i="139"/>
  <c r="N44" i="139"/>
  <c r="O44" i="139"/>
  <c r="P44" i="139"/>
  <c r="Q44" i="139"/>
  <c r="R44" i="139"/>
  <c r="S44" i="139"/>
  <c r="T44" i="139"/>
  <c r="N45" i="139"/>
  <c r="O45" i="139"/>
  <c r="P45" i="139"/>
  <c r="Q45" i="139"/>
  <c r="R45" i="139"/>
  <c r="S45" i="139"/>
  <c r="T45" i="139"/>
  <c r="N46" i="139"/>
  <c r="O46" i="139"/>
  <c r="P46" i="139"/>
  <c r="Q46" i="139"/>
  <c r="R46" i="139"/>
  <c r="S46" i="139"/>
  <c r="T46" i="139"/>
  <c r="N47" i="139"/>
  <c r="O47" i="139"/>
  <c r="P47" i="139"/>
  <c r="Q47" i="139"/>
  <c r="R47" i="139"/>
  <c r="S47" i="139"/>
  <c r="T47" i="139"/>
  <c r="N48" i="139"/>
  <c r="O48" i="139"/>
  <c r="P48" i="139"/>
  <c r="Q48" i="139"/>
  <c r="R48" i="139"/>
  <c r="S48" i="139"/>
  <c r="T48" i="139"/>
  <c r="N49" i="139"/>
  <c r="O49" i="139"/>
  <c r="P49" i="139"/>
  <c r="Q49" i="139"/>
  <c r="R49" i="139"/>
  <c r="S49" i="139"/>
  <c r="T49" i="139"/>
  <c r="N50" i="139"/>
  <c r="O50" i="139"/>
  <c r="P50" i="139"/>
  <c r="Q50" i="139"/>
  <c r="R50" i="139"/>
  <c r="S50" i="139"/>
  <c r="T50" i="139"/>
  <c r="N51" i="139"/>
  <c r="O51" i="139"/>
  <c r="P51" i="139"/>
  <c r="Q51" i="139"/>
  <c r="R51" i="139"/>
  <c r="S51" i="139"/>
  <c r="T51" i="139"/>
  <c r="N52" i="139"/>
  <c r="O52" i="139"/>
  <c r="P52" i="139"/>
  <c r="Q52" i="139"/>
  <c r="R52" i="139"/>
  <c r="S52" i="139"/>
  <c r="T52" i="139"/>
  <c r="N53" i="139"/>
  <c r="O53" i="139"/>
  <c r="P53" i="139"/>
  <c r="Q53" i="139"/>
  <c r="R53" i="139"/>
  <c r="S53" i="139"/>
  <c r="T53" i="139"/>
  <c r="N54" i="139"/>
  <c r="O54" i="139"/>
  <c r="P54" i="139"/>
  <c r="Q54" i="139"/>
  <c r="R54" i="139"/>
  <c r="S54" i="139"/>
  <c r="T54" i="139"/>
  <c r="N55" i="139"/>
  <c r="O55" i="139"/>
  <c r="P55" i="139"/>
  <c r="Q55" i="139"/>
  <c r="R55" i="139"/>
  <c r="S55" i="139"/>
  <c r="T55" i="139"/>
  <c r="N56" i="139"/>
  <c r="O56" i="139"/>
  <c r="P56" i="139"/>
  <c r="Q56" i="139"/>
  <c r="R56" i="139"/>
  <c r="S56" i="139"/>
  <c r="T56" i="139"/>
  <c r="N57" i="139"/>
  <c r="O57" i="139"/>
  <c r="P57" i="139"/>
  <c r="Q57" i="139"/>
  <c r="R57" i="139"/>
  <c r="S57" i="139"/>
  <c r="T57" i="139"/>
  <c r="N58" i="139"/>
  <c r="O58" i="139"/>
  <c r="P58" i="139"/>
  <c r="Q58" i="139"/>
  <c r="R58" i="139"/>
  <c r="S58" i="139"/>
  <c r="T58" i="139"/>
  <c r="N59" i="139"/>
  <c r="O59" i="139"/>
  <c r="P59" i="139"/>
  <c r="Q59" i="139"/>
  <c r="R59" i="139"/>
  <c r="S59" i="139"/>
  <c r="T59" i="139"/>
  <c r="N60" i="139"/>
  <c r="O60" i="139"/>
  <c r="P60" i="139"/>
  <c r="Q60" i="139"/>
  <c r="R60" i="139"/>
  <c r="S60" i="139"/>
  <c r="T60" i="139"/>
  <c r="N61" i="139"/>
  <c r="O61" i="139"/>
  <c r="P61" i="139"/>
  <c r="Q61" i="139"/>
  <c r="R61" i="139"/>
  <c r="S61" i="139"/>
  <c r="T61" i="139"/>
  <c r="N62" i="139"/>
  <c r="O62" i="139"/>
  <c r="P62" i="139"/>
  <c r="Q62" i="139"/>
  <c r="R62" i="139"/>
  <c r="S62" i="139"/>
  <c r="T62" i="139"/>
  <c r="N63" i="139"/>
  <c r="O63" i="139"/>
  <c r="P63" i="139"/>
  <c r="Q63" i="139"/>
  <c r="R63" i="139"/>
  <c r="S63" i="139"/>
  <c r="T63" i="139"/>
  <c r="N64" i="139"/>
  <c r="O64" i="139"/>
  <c r="P64" i="139"/>
  <c r="Q64" i="139"/>
  <c r="R64" i="139"/>
  <c r="S64" i="139"/>
  <c r="T64" i="139"/>
  <c r="N65" i="139"/>
  <c r="O65" i="139"/>
  <c r="P65" i="139"/>
  <c r="Q65" i="139"/>
  <c r="R65" i="139"/>
  <c r="S65" i="139"/>
  <c r="T65" i="139"/>
  <c r="N66" i="139"/>
  <c r="O66" i="139"/>
  <c r="P66" i="139"/>
  <c r="Q66" i="139"/>
  <c r="R66" i="139"/>
  <c r="S66" i="139"/>
  <c r="T66" i="139"/>
  <c r="N67" i="139"/>
  <c r="O67" i="139"/>
  <c r="P67" i="139"/>
  <c r="Q67" i="139"/>
  <c r="R67" i="139"/>
  <c r="S67" i="139"/>
  <c r="T67" i="139"/>
  <c r="N68" i="139"/>
  <c r="O68" i="139"/>
  <c r="P68" i="139"/>
  <c r="Q68" i="139"/>
  <c r="R68" i="139"/>
  <c r="S68" i="139"/>
  <c r="T68" i="139"/>
  <c r="N69" i="139"/>
  <c r="O69" i="139"/>
  <c r="P69" i="139"/>
  <c r="Q69" i="139"/>
  <c r="R69" i="139"/>
  <c r="S69" i="139"/>
  <c r="T69" i="139"/>
  <c r="N70" i="139"/>
  <c r="O70" i="139"/>
  <c r="P70" i="139"/>
  <c r="Q70" i="139"/>
  <c r="R70" i="139"/>
  <c r="S70" i="139"/>
  <c r="T70" i="139"/>
  <c r="N71" i="139"/>
  <c r="O71" i="139"/>
  <c r="P71" i="139"/>
  <c r="Q71" i="139"/>
  <c r="R71" i="139"/>
  <c r="S71" i="139"/>
  <c r="T71" i="139"/>
  <c r="N72" i="139"/>
  <c r="O72" i="139"/>
  <c r="P72" i="139"/>
  <c r="Q72" i="139"/>
  <c r="R72" i="139"/>
  <c r="S72" i="139"/>
  <c r="T72" i="139"/>
  <c r="N73" i="139"/>
  <c r="O73" i="139"/>
  <c r="P73" i="139"/>
  <c r="Q73" i="139"/>
  <c r="R73" i="139"/>
  <c r="S73" i="139"/>
  <c r="T73" i="139"/>
  <c r="N74" i="139"/>
  <c r="O74" i="139"/>
  <c r="P74" i="139"/>
  <c r="Q74" i="139"/>
  <c r="R74" i="139"/>
  <c r="S74" i="139"/>
  <c r="T74" i="139"/>
  <c r="N75" i="139"/>
  <c r="O75" i="139"/>
  <c r="P75" i="139"/>
  <c r="Q75" i="139"/>
  <c r="R75" i="139"/>
  <c r="S75" i="139"/>
  <c r="T75" i="139"/>
  <c r="N76" i="139"/>
  <c r="O76" i="139"/>
  <c r="P76" i="139"/>
  <c r="Q76" i="139"/>
  <c r="R76" i="139"/>
  <c r="S76" i="139"/>
  <c r="T76" i="139"/>
  <c r="N77" i="139"/>
  <c r="O77" i="139"/>
  <c r="P77" i="139"/>
  <c r="Q77" i="139"/>
  <c r="R77" i="139"/>
  <c r="S77" i="139"/>
  <c r="T77" i="139"/>
  <c r="N78" i="139"/>
  <c r="O78" i="139"/>
  <c r="P78" i="139"/>
  <c r="Q78" i="139"/>
  <c r="R78" i="139"/>
  <c r="S78" i="139"/>
  <c r="T78" i="139"/>
  <c r="N79" i="139"/>
  <c r="O79" i="139"/>
  <c r="P79" i="139"/>
  <c r="Q79" i="139"/>
  <c r="R79" i="139"/>
  <c r="S79" i="139"/>
  <c r="T79" i="139"/>
  <c r="N80" i="139"/>
  <c r="O80" i="139"/>
  <c r="P80" i="139"/>
  <c r="Q80" i="139"/>
  <c r="R80" i="139"/>
  <c r="S80" i="139"/>
  <c r="T80" i="139"/>
  <c r="N81" i="139"/>
  <c r="O81" i="139"/>
  <c r="P81" i="139"/>
  <c r="Q81" i="139"/>
  <c r="R81" i="139"/>
  <c r="S81" i="139"/>
  <c r="T81" i="139"/>
  <c r="N82" i="139"/>
  <c r="O82" i="139"/>
  <c r="P82" i="139"/>
  <c r="Q82" i="139"/>
  <c r="R82" i="139"/>
  <c r="S82" i="139"/>
  <c r="T82" i="139"/>
  <c r="N83" i="139"/>
  <c r="O83" i="139"/>
  <c r="P83" i="139"/>
  <c r="Q83" i="139"/>
  <c r="R83" i="139"/>
  <c r="S83" i="139"/>
  <c r="T83" i="139"/>
  <c r="N84" i="139"/>
  <c r="O84" i="139"/>
  <c r="P84" i="139"/>
  <c r="Q84" i="139"/>
  <c r="R84" i="139"/>
  <c r="S84" i="139"/>
  <c r="T84" i="139"/>
  <c r="N85" i="139"/>
  <c r="O85" i="139"/>
  <c r="P85" i="139"/>
  <c r="Q85" i="139"/>
  <c r="R85" i="139"/>
  <c r="S85" i="139"/>
  <c r="T85" i="139"/>
  <c r="N86" i="139"/>
  <c r="O86" i="139"/>
  <c r="P86" i="139"/>
  <c r="Q86" i="139"/>
  <c r="R86" i="139"/>
  <c r="S86" i="139"/>
  <c r="T86" i="139"/>
  <c r="N87" i="139"/>
  <c r="O87" i="139"/>
  <c r="P87" i="139"/>
  <c r="Q87" i="139"/>
  <c r="R87" i="139"/>
  <c r="S87" i="139"/>
  <c r="T87" i="139"/>
  <c r="N88" i="139"/>
  <c r="O88" i="139"/>
  <c r="P88" i="139"/>
  <c r="Q88" i="139"/>
  <c r="R88" i="139"/>
  <c r="S88" i="139"/>
  <c r="T88" i="139"/>
  <c r="N89" i="139"/>
  <c r="O89" i="139"/>
  <c r="P89" i="139"/>
  <c r="Q89" i="139"/>
  <c r="R89" i="139"/>
  <c r="S89" i="139"/>
  <c r="T89" i="139"/>
  <c r="N90" i="139"/>
  <c r="O90" i="139"/>
  <c r="P90" i="139"/>
  <c r="Q90" i="139"/>
  <c r="R90" i="139"/>
  <c r="S90" i="139"/>
  <c r="T90" i="139"/>
  <c r="N91" i="139"/>
  <c r="O91" i="139"/>
  <c r="P91" i="139"/>
  <c r="Q91" i="139"/>
  <c r="R91" i="139"/>
  <c r="S91" i="139"/>
  <c r="T91" i="139"/>
  <c r="N92" i="139"/>
  <c r="O92" i="139"/>
  <c r="P92" i="139"/>
  <c r="Q92" i="139"/>
  <c r="R92" i="139"/>
  <c r="S92" i="139"/>
  <c r="T92" i="139"/>
  <c r="N93" i="139"/>
  <c r="O93" i="139"/>
  <c r="P93" i="139"/>
  <c r="Q93" i="139"/>
  <c r="R93" i="139"/>
  <c r="S93" i="139"/>
  <c r="T93" i="139"/>
  <c r="N94" i="139"/>
  <c r="O94" i="139"/>
  <c r="P94" i="139"/>
  <c r="Q94" i="139"/>
  <c r="R94" i="139"/>
  <c r="S94" i="139"/>
  <c r="T94" i="139"/>
  <c r="N95" i="139"/>
  <c r="O95" i="139"/>
  <c r="P95" i="139"/>
  <c r="Q95" i="139"/>
  <c r="R95" i="139"/>
  <c r="S95" i="139"/>
  <c r="T95" i="139"/>
  <c r="N96" i="139"/>
  <c r="O96" i="139"/>
  <c r="P96" i="139"/>
  <c r="Q96" i="139"/>
  <c r="R96" i="139"/>
  <c r="S96" i="139"/>
  <c r="T96" i="139"/>
  <c r="N97" i="139"/>
  <c r="O97" i="139"/>
  <c r="P97" i="139"/>
  <c r="Q97" i="139"/>
  <c r="R97" i="139"/>
  <c r="S97" i="139"/>
  <c r="T97" i="139"/>
  <c r="N98" i="139"/>
  <c r="O98" i="139"/>
  <c r="P98" i="139"/>
  <c r="Q98" i="139"/>
  <c r="R98" i="139"/>
  <c r="S98" i="139"/>
  <c r="T98" i="139"/>
  <c r="N99" i="139"/>
  <c r="O99" i="139"/>
  <c r="P99" i="139"/>
  <c r="Q99" i="139"/>
  <c r="R99" i="139"/>
  <c r="S99" i="139"/>
  <c r="T99" i="139"/>
  <c r="N100" i="139"/>
  <c r="O100" i="139"/>
  <c r="P100" i="139"/>
  <c r="Q100" i="139"/>
  <c r="R100" i="139"/>
  <c r="S100" i="139"/>
  <c r="T100" i="139"/>
  <c r="N101" i="139"/>
  <c r="O101" i="139"/>
  <c r="P101" i="139"/>
  <c r="Q101" i="139"/>
  <c r="R101" i="139"/>
  <c r="S101" i="139"/>
  <c r="T101" i="139"/>
  <c r="N102" i="139"/>
  <c r="O102" i="139"/>
  <c r="P102" i="139"/>
  <c r="Q102" i="139"/>
  <c r="R102" i="139"/>
  <c r="S102" i="139"/>
  <c r="T102" i="139"/>
  <c r="N103" i="139"/>
  <c r="O103" i="139"/>
  <c r="P103" i="139"/>
  <c r="Q103" i="139"/>
  <c r="R103" i="139"/>
  <c r="S103" i="139"/>
  <c r="T103" i="139"/>
  <c r="N104" i="139"/>
  <c r="O104" i="139"/>
  <c r="P104" i="139"/>
  <c r="Q104" i="139"/>
  <c r="R104" i="139"/>
  <c r="S104" i="139"/>
  <c r="T104" i="139"/>
  <c r="N105" i="139"/>
  <c r="O105" i="139"/>
  <c r="P105" i="139"/>
  <c r="Q105" i="139"/>
  <c r="R105" i="139"/>
  <c r="S105" i="139"/>
  <c r="T105" i="139"/>
  <c r="N106" i="139"/>
  <c r="O106" i="139"/>
  <c r="P106" i="139"/>
  <c r="Q106" i="139"/>
  <c r="R106" i="139"/>
  <c r="S106" i="139"/>
  <c r="T106" i="139"/>
  <c r="N107" i="139"/>
  <c r="O107" i="139"/>
  <c r="P107" i="139"/>
  <c r="Q107" i="139"/>
  <c r="R107" i="139"/>
  <c r="S107" i="139"/>
  <c r="T107" i="139"/>
  <c r="N108" i="139"/>
  <c r="O108" i="139"/>
  <c r="P108" i="139"/>
  <c r="Q108" i="139"/>
  <c r="R108" i="139"/>
  <c r="S108" i="139"/>
  <c r="T108" i="139"/>
  <c r="N109" i="139"/>
  <c r="O109" i="139"/>
  <c r="P109" i="139"/>
  <c r="Q109" i="139"/>
  <c r="R109" i="139"/>
  <c r="S109" i="139"/>
  <c r="T109" i="139"/>
  <c r="N110" i="139"/>
  <c r="O110" i="139"/>
  <c r="P110" i="139"/>
  <c r="Q110" i="139"/>
  <c r="R110" i="139"/>
  <c r="S110" i="139"/>
  <c r="T110" i="139"/>
  <c r="N111" i="139"/>
  <c r="O111" i="139"/>
  <c r="P111" i="139"/>
  <c r="Q111" i="139"/>
  <c r="R111" i="139"/>
  <c r="S111" i="139"/>
  <c r="T111" i="139"/>
  <c r="N112" i="139"/>
  <c r="O112" i="139"/>
  <c r="P112" i="139"/>
  <c r="Q112" i="139"/>
  <c r="R112" i="139"/>
  <c r="S112" i="139"/>
  <c r="T112" i="139"/>
  <c r="N113" i="139"/>
  <c r="O113" i="139"/>
  <c r="P113" i="139"/>
  <c r="Q113" i="139"/>
  <c r="R113" i="139"/>
  <c r="S113" i="139"/>
  <c r="T113" i="139"/>
  <c r="N114" i="139"/>
  <c r="O114" i="139"/>
  <c r="P114" i="139"/>
  <c r="Q114" i="139"/>
  <c r="R114" i="139"/>
  <c r="S114" i="139"/>
  <c r="T114" i="139"/>
  <c r="N115" i="139"/>
  <c r="O115" i="139"/>
  <c r="P115" i="139"/>
  <c r="Q115" i="139"/>
  <c r="R115" i="139"/>
  <c r="S115" i="139"/>
  <c r="T115" i="139"/>
  <c r="N116" i="139"/>
  <c r="O116" i="139"/>
  <c r="P116" i="139"/>
  <c r="Q116" i="139"/>
  <c r="R116" i="139"/>
  <c r="S116" i="139"/>
  <c r="T116" i="139"/>
  <c r="N117" i="139"/>
  <c r="O117" i="139"/>
  <c r="P117" i="139"/>
  <c r="Q117" i="139"/>
  <c r="R117" i="139"/>
  <c r="S117" i="139"/>
  <c r="T117" i="139"/>
  <c r="N118" i="139"/>
  <c r="O118" i="139"/>
  <c r="P118" i="139"/>
  <c r="Q118" i="139"/>
  <c r="R118" i="139"/>
  <c r="S118" i="139"/>
  <c r="T118" i="139"/>
  <c r="N119" i="139"/>
  <c r="O119" i="139"/>
  <c r="P119" i="139"/>
  <c r="Q119" i="139"/>
  <c r="R119" i="139"/>
  <c r="S119" i="139"/>
  <c r="T119" i="139"/>
  <c r="N120" i="139"/>
  <c r="O120" i="139"/>
  <c r="P120" i="139"/>
  <c r="Q120" i="139"/>
  <c r="R120" i="139"/>
  <c r="S120" i="139"/>
  <c r="T120" i="139"/>
  <c r="N121" i="139"/>
  <c r="O121" i="139"/>
  <c r="P121" i="139"/>
  <c r="Q121" i="139"/>
  <c r="R121" i="139"/>
  <c r="S121" i="139"/>
  <c r="T121" i="139"/>
  <c r="N122" i="139"/>
  <c r="O122" i="139"/>
  <c r="P122" i="139"/>
  <c r="Q122" i="139"/>
  <c r="R122" i="139"/>
  <c r="S122" i="139"/>
  <c r="T122" i="139"/>
  <c r="N123" i="139"/>
  <c r="O123" i="139"/>
  <c r="P123" i="139"/>
  <c r="Q123" i="139"/>
  <c r="R123" i="139"/>
  <c r="S123" i="139"/>
  <c r="T123" i="139"/>
  <c r="N124" i="139"/>
  <c r="O124" i="139"/>
  <c r="P124" i="139"/>
  <c r="Q124" i="139"/>
  <c r="R124" i="139"/>
  <c r="S124" i="139"/>
  <c r="T124" i="139"/>
  <c r="N125" i="139"/>
  <c r="O125" i="139"/>
  <c r="P125" i="139"/>
  <c r="Q125" i="139"/>
  <c r="R125" i="139"/>
  <c r="S125" i="139"/>
  <c r="T125" i="139"/>
  <c r="N126" i="139"/>
  <c r="O126" i="139"/>
  <c r="P126" i="139"/>
  <c r="Q126" i="139"/>
  <c r="R126" i="139"/>
  <c r="S126" i="139"/>
  <c r="T126" i="139"/>
  <c r="N127" i="139"/>
  <c r="O127" i="139"/>
  <c r="P127" i="139"/>
  <c r="Q127" i="139"/>
  <c r="R127" i="139"/>
  <c r="S127" i="139"/>
  <c r="T127" i="139"/>
  <c r="N128" i="139"/>
  <c r="O128" i="139"/>
  <c r="P128" i="139"/>
  <c r="Q128" i="139"/>
  <c r="R128" i="139"/>
  <c r="S128" i="139"/>
  <c r="T128" i="139"/>
  <c r="N129" i="139"/>
  <c r="O129" i="139"/>
  <c r="P129" i="139"/>
  <c r="Q129" i="139"/>
  <c r="R129" i="139"/>
  <c r="S129" i="139"/>
  <c r="T129" i="139"/>
  <c r="N130" i="139"/>
  <c r="O130" i="139"/>
  <c r="P130" i="139"/>
  <c r="Q130" i="139"/>
  <c r="R130" i="139"/>
  <c r="S130" i="139"/>
  <c r="T130" i="139"/>
  <c r="N131" i="139"/>
  <c r="O131" i="139"/>
  <c r="P131" i="139"/>
  <c r="Q131" i="139"/>
  <c r="R131" i="139"/>
  <c r="S131" i="139"/>
  <c r="T131" i="139"/>
  <c r="K122" i="136"/>
  <c r="K123" i="136"/>
  <c r="K124" i="136"/>
  <c r="K125" i="136"/>
  <c r="K126" i="136"/>
  <c r="K99" i="136"/>
  <c r="K100" i="136"/>
  <c r="K101" i="136"/>
  <c r="K102" i="136"/>
  <c r="K103" i="136"/>
  <c r="K104" i="136"/>
  <c r="K105" i="136"/>
  <c r="K106" i="136"/>
  <c r="K107" i="136"/>
  <c r="K108" i="136"/>
  <c r="K109" i="136"/>
  <c r="K110" i="136"/>
  <c r="K111" i="136"/>
  <c r="K112" i="136"/>
  <c r="K113" i="136"/>
  <c r="K114" i="136"/>
  <c r="K115" i="136"/>
  <c r="K116" i="136"/>
  <c r="K117" i="136"/>
  <c r="K118" i="136"/>
  <c r="K119" i="136"/>
  <c r="K120" i="136"/>
  <c r="K121" i="136"/>
  <c r="K127" i="136"/>
  <c r="K128" i="136"/>
  <c r="K129" i="136"/>
  <c r="K32" i="136" l="1"/>
  <c r="K33" i="136"/>
  <c r="K34" i="136"/>
  <c r="K35" i="136"/>
  <c r="K36" i="136"/>
  <c r="K37" i="136"/>
  <c r="K38" i="136"/>
  <c r="K39" i="136"/>
  <c r="K40" i="136"/>
  <c r="K41" i="136"/>
  <c r="K42" i="136"/>
  <c r="K43" i="136"/>
  <c r="K44" i="136"/>
  <c r="K45" i="136"/>
  <c r="K46" i="136"/>
  <c r="K47" i="136"/>
  <c r="K48" i="136"/>
  <c r="K49" i="136"/>
  <c r="K50" i="136"/>
  <c r="K51" i="136"/>
  <c r="K52" i="136"/>
  <c r="K53" i="136"/>
  <c r="K54" i="136"/>
  <c r="K55" i="136"/>
  <c r="K56" i="136"/>
  <c r="K57" i="136"/>
  <c r="K58" i="136"/>
  <c r="K59" i="136"/>
  <c r="K60" i="136"/>
  <c r="K61" i="136"/>
  <c r="K62" i="136"/>
  <c r="K63" i="136"/>
  <c r="K64" i="136"/>
  <c r="K65" i="136"/>
  <c r="K66" i="136"/>
  <c r="K67" i="136"/>
  <c r="K68" i="136"/>
  <c r="K69" i="136"/>
  <c r="K70" i="136"/>
  <c r="K71" i="136"/>
  <c r="K72" i="136"/>
  <c r="K73" i="136"/>
  <c r="K74" i="136"/>
  <c r="K75" i="136"/>
  <c r="K76" i="136"/>
  <c r="K77" i="136"/>
  <c r="K78" i="136"/>
  <c r="K79" i="136"/>
  <c r="K80" i="136"/>
  <c r="K81" i="136"/>
  <c r="K82" i="136"/>
  <c r="K83" i="136"/>
  <c r="K84" i="136"/>
  <c r="K85" i="136"/>
  <c r="K86" i="136"/>
  <c r="K87" i="136"/>
  <c r="K88" i="136"/>
  <c r="K89" i="136"/>
  <c r="K90" i="136"/>
  <c r="K91" i="136"/>
  <c r="K92" i="136"/>
  <c r="K93" i="136"/>
  <c r="K94" i="136"/>
  <c r="K95" i="136"/>
  <c r="K96" i="136"/>
  <c r="K97" i="136"/>
  <c r="K98" i="136"/>
  <c r="K10" i="136"/>
  <c r="K11" i="136"/>
  <c r="K12" i="136"/>
  <c r="K13" i="136"/>
  <c r="K14" i="136"/>
  <c r="K15" i="136"/>
  <c r="K16" i="136"/>
  <c r="K17" i="136"/>
  <c r="K18" i="136"/>
  <c r="K19" i="136"/>
  <c r="K20" i="136"/>
  <c r="K21" i="136"/>
  <c r="K22" i="136"/>
  <c r="K23" i="136"/>
  <c r="K24" i="136"/>
  <c r="K25" i="136"/>
  <c r="K26" i="136"/>
  <c r="K27" i="136"/>
  <c r="K28" i="136"/>
  <c r="K29" i="136"/>
  <c r="K30" i="136"/>
  <c r="K31" i="136"/>
  <c r="K7" i="136"/>
  <c r="K8" i="136"/>
  <c r="K9" i="136"/>
  <c r="K6" i="136"/>
  <c r="K32" i="135" l="1"/>
  <c r="J32" i="135"/>
  <c r="I32" i="135"/>
  <c r="H32" i="135"/>
  <c r="G32" i="135"/>
  <c r="F32" i="135"/>
  <c r="E32" i="135"/>
  <c r="D32" i="135"/>
  <c r="U15" i="132"/>
  <c r="U16" i="132"/>
  <c r="U17" i="132"/>
  <c r="U18" i="132"/>
  <c r="U19" i="132"/>
  <c r="U20" i="132"/>
  <c r="U21" i="132"/>
  <c r="U22" i="132"/>
  <c r="U23" i="132"/>
  <c r="U24" i="132"/>
  <c r="U25" i="132"/>
  <c r="U26" i="132"/>
  <c r="U27" i="132"/>
  <c r="U28" i="132"/>
  <c r="O21" i="119" l="1"/>
  <c r="N21" i="119"/>
  <c r="P21" i="119" s="1"/>
  <c r="J21" i="119"/>
  <c r="H21" i="119"/>
  <c r="G21" i="119"/>
  <c r="I21" i="119" s="1"/>
  <c r="C21" i="119"/>
  <c r="P20" i="119"/>
  <c r="I20" i="119"/>
  <c r="P19" i="119"/>
  <c r="I19" i="119"/>
  <c r="P18" i="119"/>
  <c r="I18" i="119"/>
  <c r="O17" i="119"/>
  <c r="N17" i="119"/>
  <c r="J17" i="119"/>
  <c r="H17" i="119"/>
  <c r="G17" i="119"/>
  <c r="I17" i="119" s="1"/>
  <c r="C17" i="119"/>
  <c r="P16" i="119"/>
  <c r="I16" i="119"/>
  <c r="P15" i="119"/>
  <c r="I15" i="119"/>
  <c r="O14" i="119"/>
  <c r="N14" i="119"/>
  <c r="P14" i="119" s="1"/>
  <c r="J14" i="119"/>
  <c r="H14" i="119"/>
  <c r="G14" i="119"/>
  <c r="I14" i="119" s="1"/>
  <c r="C14" i="119"/>
  <c r="P13" i="119"/>
  <c r="I13" i="119"/>
  <c r="P12" i="119"/>
  <c r="I12" i="119"/>
  <c r="P11" i="119"/>
  <c r="I11" i="119"/>
  <c r="P10" i="119"/>
  <c r="I10" i="119"/>
  <c r="P9" i="119"/>
  <c r="I9" i="119"/>
  <c r="J7" i="104"/>
  <c r="L13" i="99"/>
  <c r="K13" i="99"/>
  <c r="L27" i="99"/>
  <c r="L17" i="99"/>
  <c r="L18" i="99"/>
  <c r="L19" i="99"/>
  <c r="L20" i="99"/>
  <c r="L21" i="99"/>
  <c r="L22" i="99"/>
  <c r="L23" i="99"/>
  <c r="L24" i="99"/>
  <c r="L25" i="99"/>
  <c r="L15" i="99"/>
  <c r="K15" i="99"/>
  <c r="K27" i="99"/>
  <c r="K17" i="99"/>
  <c r="K18" i="99"/>
  <c r="K19" i="99"/>
  <c r="K20" i="99"/>
  <c r="K21" i="99"/>
  <c r="K22" i="99"/>
  <c r="K23" i="99"/>
  <c r="K24" i="99"/>
  <c r="K25" i="99"/>
  <c r="L14" i="99"/>
  <c r="K14" i="99"/>
  <c r="L28" i="99"/>
  <c r="K28" i="99"/>
  <c r="K26" i="99"/>
  <c r="L26" i="99"/>
  <c r="P17" i="119" l="1"/>
  <c r="L16" i="99"/>
  <c r="L30" i="99" s="1"/>
  <c r="K16" i="99"/>
  <c r="Q23" i="98" l="1"/>
  <c r="J23" i="98"/>
  <c r="J22" i="98"/>
  <c r="R23" i="98" l="1"/>
  <c r="F13" i="75"/>
  <c r="D13" i="75"/>
  <c r="D11" i="74"/>
  <c r="H14" i="71" l="1"/>
  <c r="J14" i="71"/>
  <c r="G116" i="55" l="1"/>
  <c r="G115" i="55"/>
  <c r="G114" i="55"/>
  <c r="G113" i="55"/>
  <c r="G112" i="55"/>
  <c r="G111" i="55"/>
  <c r="G110" i="55"/>
  <c r="G109" i="55"/>
  <c r="G108" i="55"/>
  <c r="G107" i="55"/>
  <c r="G106" i="55"/>
  <c r="G105" i="55"/>
  <c r="G103" i="55"/>
  <c r="G102" i="55"/>
  <c r="G101" i="55"/>
  <c r="G100" i="55"/>
  <c r="G99" i="55"/>
  <c r="G98" i="55"/>
  <c r="G97" i="55"/>
  <c r="G96" i="55"/>
  <c r="G95" i="55"/>
  <c r="G94" i="55"/>
  <c r="G93" i="55"/>
  <c r="G92" i="55"/>
  <c r="G91" i="55"/>
  <c r="G90" i="55"/>
  <c r="G89" i="55"/>
  <c r="G88" i="55"/>
  <c r="G87" i="55"/>
  <c r="G84" i="55"/>
  <c r="G83" i="55"/>
  <c r="G82" i="55"/>
  <c r="G79" i="55"/>
  <c r="G78" i="55"/>
  <c r="G77" i="55"/>
  <c r="G74" i="55"/>
  <c r="G73" i="55"/>
  <c r="G71" i="55"/>
  <c r="G70" i="55"/>
  <c r="G69" i="55"/>
  <c r="G68" i="55"/>
  <c r="G67" i="55"/>
  <c r="G66" i="55"/>
  <c r="G65" i="55"/>
  <c r="G64" i="55"/>
  <c r="G63" i="55"/>
  <c r="G62" i="55"/>
  <c r="G61" i="55"/>
  <c r="G60" i="55"/>
  <c r="G59" i="55"/>
  <c r="G58" i="55"/>
  <c r="G57" i="55"/>
  <c r="G56" i="55"/>
  <c r="G55" i="55"/>
  <c r="G54" i="55"/>
  <c r="G53" i="55"/>
  <c r="G52" i="55"/>
  <c r="G49" i="55"/>
  <c r="G48" i="55"/>
  <c r="G47" i="55"/>
  <c r="G46" i="55"/>
  <c r="G45" i="55"/>
  <c r="G42" i="55"/>
  <c r="G41" i="55"/>
  <c r="G40" i="55"/>
  <c r="G39" i="55"/>
  <c r="G37" i="55"/>
  <c r="G36" i="55"/>
  <c r="G35" i="55"/>
  <c r="G34" i="55"/>
  <c r="G33" i="55"/>
  <c r="G32" i="55"/>
  <c r="G31" i="55"/>
  <c r="G30" i="55"/>
  <c r="G29" i="55"/>
  <c r="G28" i="55"/>
  <c r="G27" i="55"/>
  <c r="G26" i="55"/>
  <c r="G25" i="55"/>
  <c r="G24" i="55"/>
  <c r="G23" i="55"/>
  <c r="G22" i="55"/>
  <c r="G21" i="55"/>
  <c r="G19" i="55"/>
  <c r="G18" i="55"/>
  <c r="G17" i="55"/>
  <c r="G16" i="55"/>
  <c r="G15" i="55"/>
  <c r="G14" i="55"/>
  <c r="G12" i="55"/>
  <c r="G11" i="55"/>
  <c r="G8" i="55"/>
  <c r="G117" i="55" l="1"/>
  <c r="G118" i="55" s="1"/>
  <c r="F15" i="163"/>
  <c r="F16" i="163"/>
  <c r="F14" i="163"/>
  <c r="F13" i="163" l="1"/>
  <c r="F12" i="163" l="1"/>
  <c r="J131" i="142"/>
  <c r="U8" i="132" l="1"/>
  <c r="U9" i="132"/>
  <c r="U10" i="132"/>
  <c r="U11" i="132"/>
  <c r="U12" i="132"/>
  <c r="U13" i="132"/>
  <c r="U14" i="132"/>
  <c r="U29" i="132"/>
  <c r="U7" i="132"/>
  <c r="I33" i="122"/>
  <c r="H33" i="122"/>
  <c r="I34" i="122" l="1"/>
  <c r="H34" i="122"/>
  <c r="J8" i="177"/>
  <c r="F13" i="162" l="1"/>
  <c r="G13" i="162"/>
  <c r="H13" i="162"/>
  <c r="I13" i="162"/>
  <c r="J13" i="162"/>
  <c r="K13" i="162"/>
  <c r="L13" i="162"/>
  <c r="M13" i="162"/>
  <c r="N13" i="162"/>
  <c r="E13" i="162"/>
  <c r="F13" i="161"/>
  <c r="G13" i="161"/>
  <c r="H13" i="161"/>
  <c r="H14" i="161" s="1"/>
  <c r="I13" i="161"/>
  <c r="J13" i="161"/>
  <c r="E13" i="161"/>
  <c r="G19" i="144"/>
  <c r="F19" i="144"/>
  <c r="I19" i="143"/>
  <c r="J19" i="143"/>
  <c r="K19" i="143"/>
  <c r="L19" i="143"/>
  <c r="M19" i="143"/>
  <c r="N19" i="143"/>
  <c r="O19" i="143"/>
  <c r="P19" i="143"/>
  <c r="Q19" i="143"/>
  <c r="H19" i="143"/>
  <c r="R9" i="143"/>
  <c r="S9" i="143"/>
  <c r="T9" i="143"/>
  <c r="U9" i="143"/>
  <c r="V9" i="143"/>
  <c r="W9" i="143"/>
  <c r="X9" i="143"/>
  <c r="Y9" i="143"/>
  <c r="Z9" i="143"/>
  <c r="AA9" i="143"/>
  <c r="R10" i="143"/>
  <c r="S10" i="143"/>
  <c r="T10" i="143"/>
  <c r="U10" i="143"/>
  <c r="V10" i="143"/>
  <c r="W10" i="143"/>
  <c r="X10" i="143"/>
  <c r="Y10" i="143"/>
  <c r="Z10" i="143"/>
  <c r="AA10" i="143"/>
  <c r="R11" i="143"/>
  <c r="S11" i="143"/>
  <c r="T11" i="143"/>
  <c r="U11" i="143"/>
  <c r="V11" i="143"/>
  <c r="W11" i="143"/>
  <c r="X11" i="143"/>
  <c r="Y11" i="143"/>
  <c r="Z11" i="143"/>
  <c r="AA11" i="143"/>
  <c r="R12" i="143"/>
  <c r="S12" i="143"/>
  <c r="T12" i="143"/>
  <c r="U12" i="143"/>
  <c r="V12" i="143"/>
  <c r="W12" i="143"/>
  <c r="X12" i="143"/>
  <c r="Y12" i="143"/>
  <c r="Z12" i="143"/>
  <c r="AA12" i="143"/>
  <c r="R13" i="143"/>
  <c r="S13" i="143"/>
  <c r="T13" i="143"/>
  <c r="U13" i="143"/>
  <c r="V13" i="143"/>
  <c r="W13" i="143"/>
  <c r="X13" i="143"/>
  <c r="Y13" i="143"/>
  <c r="Z13" i="143"/>
  <c r="AA13" i="143"/>
  <c r="R14" i="143"/>
  <c r="S14" i="143"/>
  <c r="T14" i="143"/>
  <c r="U14" i="143"/>
  <c r="V14" i="143"/>
  <c r="W14" i="143"/>
  <c r="X14" i="143"/>
  <c r="Y14" i="143"/>
  <c r="Z14" i="143"/>
  <c r="AA14" i="143"/>
  <c r="R15" i="143"/>
  <c r="S15" i="143"/>
  <c r="T15" i="143"/>
  <c r="U15" i="143"/>
  <c r="V15" i="143"/>
  <c r="W15" i="143"/>
  <c r="X15" i="143"/>
  <c r="Y15" i="143"/>
  <c r="Z15" i="143"/>
  <c r="AA15" i="143"/>
  <c r="R16" i="143"/>
  <c r="S16" i="143"/>
  <c r="T16" i="143"/>
  <c r="U16" i="143"/>
  <c r="V16" i="143"/>
  <c r="W16" i="143"/>
  <c r="X16" i="143"/>
  <c r="Y16" i="143"/>
  <c r="Z16" i="143"/>
  <c r="AA16" i="143"/>
  <c r="R17" i="143"/>
  <c r="S17" i="143"/>
  <c r="T17" i="143"/>
  <c r="U17" i="143"/>
  <c r="V17" i="143"/>
  <c r="W17" i="143"/>
  <c r="X17" i="143"/>
  <c r="Y17" i="143"/>
  <c r="Z17" i="143"/>
  <c r="AA17" i="143"/>
  <c r="R18" i="143"/>
  <c r="S18" i="143"/>
  <c r="T18" i="143"/>
  <c r="U18" i="143"/>
  <c r="V18" i="143"/>
  <c r="W18" i="143"/>
  <c r="X18" i="143"/>
  <c r="Y18" i="143"/>
  <c r="Z18" i="143"/>
  <c r="AA18" i="143"/>
  <c r="S8" i="143"/>
  <c r="T8" i="143"/>
  <c r="U8" i="143"/>
  <c r="V8" i="143"/>
  <c r="W8" i="143"/>
  <c r="X8" i="143"/>
  <c r="Y8" i="143"/>
  <c r="Z8" i="143"/>
  <c r="AA8" i="143"/>
  <c r="R8" i="143"/>
  <c r="G132" i="141"/>
  <c r="H132" i="141"/>
  <c r="I132" i="141"/>
  <c r="J132" i="141"/>
  <c r="K132" i="141"/>
  <c r="L132" i="141"/>
  <c r="M132" i="141"/>
  <c r="N132" i="141"/>
  <c r="O132" i="141"/>
  <c r="P132" i="141"/>
  <c r="Q132" i="141"/>
  <c r="R132" i="141"/>
  <c r="F132" i="141"/>
  <c r="O9" i="139"/>
  <c r="P9" i="139"/>
  <c r="Q9" i="139"/>
  <c r="R9" i="139"/>
  <c r="S9" i="139"/>
  <c r="T9" i="139"/>
  <c r="O10" i="139"/>
  <c r="P10" i="139"/>
  <c r="Q10" i="139"/>
  <c r="R10" i="139"/>
  <c r="S10" i="139"/>
  <c r="T10" i="139"/>
  <c r="O11" i="139"/>
  <c r="P11" i="139"/>
  <c r="Q11" i="139"/>
  <c r="R11" i="139"/>
  <c r="S11" i="139"/>
  <c r="T11" i="139"/>
  <c r="O12" i="139"/>
  <c r="P12" i="139"/>
  <c r="Q12" i="139"/>
  <c r="R12" i="139"/>
  <c r="S12" i="139"/>
  <c r="T12" i="139"/>
  <c r="O13" i="139"/>
  <c r="P13" i="139"/>
  <c r="Q13" i="139"/>
  <c r="R13" i="139"/>
  <c r="S13" i="139"/>
  <c r="T13" i="139"/>
  <c r="N10" i="139"/>
  <c r="N11" i="139"/>
  <c r="N12" i="139"/>
  <c r="N13" i="139"/>
  <c r="N9" i="139"/>
  <c r="O8" i="139"/>
  <c r="P8" i="139"/>
  <c r="Q8" i="139"/>
  <c r="R8" i="139"/>
  <c r="S8" i="139"/>
  <c r="T8" i="139"/>
  <c r="N8" i="139"/>
  <c r="G132" i="139"/>
  <c r="H132" i="139"/>
  <c r="I132" i="139"/>
  <c r="J132" i="139"/>
  <c r="K132" i="139"/>
  <c r="L132" i="139"/>
  <c r="M132" i="139"/>
  <c r="G14" i="161" l="1"/>
  <c r="X19" i="143"/>
  <c r="T19" i="143"/>
  <c r="W19" i="143"/>
  <c r="V19" i="143"/>
  <c r="U19" i="143"/>
  <c r="AA19" i="143"/>
  <c r="S19" i="143"/>
  <c r="Z19" i="143"/>
  <c r="Y19" i="143"/>
  <c r="I14" i="162"/>
  <c r="G14" i="162"/>
  <c r="J14" i="162"/>
  <c r="L14" i="162"/>
  <c r="M14" i="162"/>
  <c r="N14" i="162"/>
  <c r="K14" i="162"/>
  <c r="E14" i="162"/>
  <c r="H14" i="162"/>
  <c r="F14" i="162"/>
  <c r="J14" i="161"/>
  <c r="I14" i="161"/>
  <c r="E14" i="161"/>
  <c r="F14" i="161"/>
  <c r="R19" i="143"/>
  <c r="F132" i="139" l="1"/>
  <c r="G132" i="138"/>
  <c r="H132" i="138"/>
  <c r="I132" i="138"/>
  <c r="J132" i="138"/>
  <c r="K132" i="138"/>
  <c r="L132" i="138"/>
  <c r="M132" i="138"/>
  <c r="N132" i="138"/>
  <c r="O132" i="138"/>
  <c r="P132" i="138"/>
  <c r="Q132" i="138"/>
  <c r="R132" i="138"/>
  <c r="S132" i="138"/>
  <c r="T132" i="138"/>
  <c r="F132" i="138"/>
  <c r="H131" i="137"/>
  <c r="I131" i="137"/>
  <c r="J131" i="137"/>
  <c r="G131" i="137"/>
  <c r="F131" i="137"/>
  <c r="J130" i="136"/>
  <c r="H130" i="136"/>
  <c r="E32" i="134"/>
  <c r="F32" i="134"/>
  <c r="G32" i="134"/>
  <c r="H32" i="134"/>
  <c r="I32" i="134"/>
  <c r="J32" i="134"/>
  <c r="K32" i="134"/>
  <c r="L32" i="134"/>
  <c r="M32" i="134"/>
  <c r="N32" i="134"/>
  <c r="F32" i="133"/>
  <c r="G32" i="133"/>
  <c r="H32" i="133"/>
  <c r="I32" i="133"/>
  <c r="J32" i="133"/>
  <c r="K32" i="133"/>
  <c r="L32" i="133"/>
  <c r="E32" i="133"/>
  <c r="G31" i="131"/>
  <c r="H31" i="131"/>
  <c r="I31" i="131"/>
  <c r="F31" i="131"/>
  <c r="F12" i="120"/>
  <c r="H14" i="123"/>
  <c r="G14" i="123"/>
  <c r="G12" i="120"/>
  <c r="H12" i="120"/>
  <c r="I12" i="120"/>
  <c r="J12" i="120"/>
  <c r="E508" i="73"/>
  <c r="J132" i="137" l="1"/>
  <c r="G132" i="137"/>
  <c r="K33" i="134"/>
  <c r="G33" i="134"/>
  <c r="H33" i="135"/>
  <c r="R133" i="138"/>
  <c r="N33" i="134"/>
  <c r="I130" i="136"/>
  <c r="H32" i="131"/>
  <c r="K33" i="133"/>
  <c r="G33" i="133"/>
  <c r="I132" i="137"/>
  <c r="I33" i="133"/>
  <c r="H132" i="137"/>
  <c r="G13" i="120"/>
  <c r="F33" i="133"/>
  <c r="M33" i="134"/>
  <c r="I33" i="134"/>
  <c r="G33" i="135"/>
  <c r="N133" i="138"/>
  <c r="H33" i="133"/>
  <c r="E33" i="133"/>
  <c r="K130" i="136"/>
  <c r="P133" i="138"/>
  <c r="L33" i="133"/>
  <c r="L33" i="134"/>
  <c r="H33" i="134"/>
  <c r="S133" i="138"/>
  <c r="O133" i="138"/>
  <c r="J33" i="133"/>
  <c r="J33" i="134"/>
  <c r="F33" i="134"/>
  <c r="Q133" i="138"/>
  <c r="I133" i="139"/>
  <c r="L133" i="139"/>
  <c r="K133" i="139"/>
  <c r="J133" i="139"/>
  <c r="H133" i="139"/>
  <c r="M133" i="139"/>
  <c r="G133" i="139"/>
  <c r="I133" i="138"/>
  <c r="H133" i="138"/>
  <c r="K133" i="138"/>
  <c r="J133" i="138"/>
  <c r="M133" i="138"/>
  <c r="E33" i="134"/>
  <c r="F32" i="131"/>
  <c r="I32" i="131"/>
  <c r="G32" i="131"/>
  <c r="T133" i="138"/>
  <c r="G133" i="138"/>
  <c r="L133" i="138"/>
  <c r="E33" i="135"/>
  <c r="F33" i="135"/>
  <c r="D33" i="135"/>
  <c r="I13" i="120"/>
  <c r="H13" i="120"/>
  <c r="J13" i="120"/>
  <c r="G15" i="123"/>
  <c r="H15" i="123"/>
  <c r="F13" i="120"/>
  <c r="D11" i="146"/>
  <c r="E10" i="146" s="1"/>
  <c r="D14" i="149"/>
  <c r="E14" i="149"/>
  <c r="F14" i="149"/>
  <c r="G14" i="149"/>
  <c r="H14" i="149"/>
  <c r="I14" i="149"/>
  <c r="J14" i="149"/>
  <c r="I15" i="149" l="1"/>
  <c r="I16" i="149" s="1"/>
  <c r="E8" i="146"/>
  <c r="E7" i="146"/>
  <c r="E9" i="146"/>
  <c r="E6" i="146"/>
  <c r="D15" i="149"/>
  <c r="F16" i="149" s="1"/>
  <c r="E18" i="165"/>
  <c r="F18" i="165"/>
  <c r="G18" i="165"/>
  <c r="E14" i="164"/>
  <c r="F14" i="164"/>
  <c r="G14" i="164"/>
  <c r="J16" i="149" l="1"/>
  <c r="E11" i="146"/>
  <c r="G16" i="149"/>
  <c r="H16" i="149"/>
  <c r="D16" i="149"/>
  <c r="E16" i="149"/>
  <c r="I17" i="108"/>
  <c r="J7" i="106"/>
  <c r="J8" i="106"/>
  <c r="J9" i="106"/>
  <c r="I10" i="106"/>
  <c r="H10" i="106"/>
  <c r="G10" i="106"/>
  <c r="F10" i="106"/>
  <c r="E10" i="106"/>
  <c r="E17" i="108"/>
  <c r="E26" i="72"/>
  <c r="J15" i="71" l="1"/>
  <c r="D14" i="71"/>
  <c r="G14" i="71"/>
  <c r="P32" i="134"/>
  <c r="O32" i="134"/>
  <c r="G18" i="103"/>
  <c r="H18" i="103"/>
  <c r="F18" i="103"/>
  <c r="P33" i="134" l="1"/>
  <c r="K33" i="135"/>
  <c r="O33" i="134"/>
  <c r="J33" i="135"/>
  <c r="I33" i="135"/>
  <c r="F508" i="73"/>
  <c r="F26" i="72"/>
  <c r="G26" i="72"/>
  <c r="D26" i="72"/>
  <c r="E37" i="66"/>
  <c r="F37" i="66"/>
  <c r="D37" i="66"/>
  <c r="E26" i="66"/>
  <c r="F26" i="66"/>
  <c r="D26" i="66"/>
  <c r="E20" i="66"/>
  <c r="F20" i="66"/>
  <c r="D20" i="66"/>
  <c r="D10" i="104" l="1"/>
  <c r="K29" i="99"/>
  <c r="Q22" i="98"/>
  <c r="Q21" i="98"/>
  <c r="Q20" i="98"/>
  <c r="Q19" i="98"/>
  <c r="Q18" i="98"/>
  <c r="Q17" i="98"/>
  <c r="Q16" i="98"/>
  <c r="Q15" i="98"/>
  <c r="Q14" i="98"/>
  <c r="Q13" i="98"/>
  <c r="J21" i="98"/>
  <c r="J20" i="98"/>
  <c r="J19" i="98"/>
  <c r="J18" i="98"/>
  <c r="J17" i="98"/>
  <c r="J16" i="98"/>
  <c r="J15" i="98"/>
  <c r="J14" i="98"/>
  <c r="J13" i="98"/>
  <c r="J8" i="98"/>
  <c r="F14" i="71"/>
  <c r="E14" i="71"/>
  <c r="D15" i="71" s="1"/>
  <c r="I18" i="177"/>
  <c r="H18" i="177"/>
  <c r="G18" i="177"/>
  <c r="F18" i="177"/>
  <c r="E18" i="177"/>
  <c r="D18" i="177"/>
  <c r="J17" i="177"/>
  <c r="J16" i="177"/>
  <c r="J15" i="177"/>
  <c r="J14" i="177"/>
  <c r="J13" i="177"/>
  <c r="J12" i="177"/>
  <c r="J11" i="177"/>
  <c r="J10" i="177"/>
  <c r="J9" i="177"/>
  <c r="G14" i="172"/>
  <c r="F14" i="172"/>
  <c r="E14" i="172"/>
  <c r="D14" i="172"/>
  <c r="C14" i="172"/>
  <c r="G16" i="171"/>
  <c r="F16" i="171"/>
  <c r="E16" i="171"/>
  <c r="D16" i="171"/>
  <c r="C16" i="171"/>
  <c r="G14" i="170"/>
  <c r="F14" i="170"/>
  <c r="E14" i="170"/>
  <c r="D14" i="170"/>
  <c r="C14" i="170"/>
  <c r="G16" i="169"/>
  <c r="F16" i="169"/>
  <c r="E16" i="169"/>
  <c r="D16" i="169"/>
  <c r="C16" i="169"/>
  <c r="H28" i="168"/>
  <c r="G28" i="168"/>
  <c r="F28" i="168"/>
  <c r="E28" i="168"/>
  <c r="D28" i="168"/>
  <c r="C28" i="168"/>
  <c r="G15" i="168"/>
  <c r="F15" i="168"/>
  <c r="E15" i="168"/>
  <c r="D15" i="168"/>
  <c r="C15" i="168"/>
  <c r="R20" i="98" l="1"/>
  <c r="R16" i="98"/>
  <c r="G15" i="71"/>
  <c r="R15" i="98"/>
  <c r="R17" i="98"/>
  <c r="R19" i="98"/>
  <c r="R18" i="98"/>
  <c r="R13" i="98"/>
  <c r="R21" i="98"/>
  <c r="R14" i="98"/>
  <c r="R22" i="98"/>
  <c r="J18" i="177"/>
  <c r="G13" i="147" l="1"/>
  <c r="F13" i="147"/>
  <c r="E13" i="147"/>
  <c r="D13" i="147"/>
  <c r="I13" i="145"/>
  <c r="D5" i="55" l="1"/>
  <c r="D4" i="55"/>
  <c r="D3" i="55"/>
  <c r="I17" i="110" l="1"/>
  <c r="H17" i="110"/>
  <c r="G17" i="110"/>
  <c r="F17" i="110"/>
  <c r="E17" i="110"/>
  <c r="D17" i="110"/>
  <c r="J16" i="110"/>
  <c r="J15" i="110"/>
  <c r="J14" i="110"/>
  <c r="J13" i="110"/>
  <c r="J12" i="110"/>
  <c r="J11" i="110"/>
  <c r="J10" i="110"/>
  <c r="J9" i="110"/>
  <c r="J8" i="110"/>
  <c r="J7" i="110"/>
  <c r="H17" i="108"/>
  <c r="G17" i="108"/>
  <c r="F17" i="108"/>
  <c r="D17" i="108"/>
  <c r="J16" i="108"/>
  <c r="J15" i="108"/>
  <c r="J14" i="108"/>
  <c r="J13" i="108"/>
  <c r="J12" i="108"/>
  <c r="J11" i="108"/>
  <c r="J10" i="108"/>
  <c r="J9" i="108"/>
  <c r="J8" i="108"/>
  <c r="J7" i="108"/>
  <c r="D10" i="106"/>
  <c r="J10" i="106" s="1"/>
  <c r="I10" i="104"/>
  <c r="H10" i="104"/>
  <c r="G10" i="104"/>
  <c r="F10" i="104"/>
  <c r="E10" i="104"/>
  <c r="J9" i="104"/>
  <c r="J8" i="104"/>
  <c r="Q12" i="98"/>
  <c r="J12" i="98"/>
  <c r="Q11" i="98"/>
  <c r="J11" i="98"/>
  <c r="Q10" i="98"/>
  <c r="J10" i="98"/>
  <c r="Q9" i="98"/>
  <c r="J9" i="98"/>
  <c r="Q8" i="98"/>
  <c r="R8" i="98" s="1"/>
  <c r="J24" i="98" l="1"/>
  <c r="J17" i="108"/>
  <c r="R9" i="98"/>
  <c r="R11" i="98"/>
  <c r="R12" i="98"/>
  <c r="J17" i="110"/>
  <c r="J10" i="104"/>
  <c r="R10" i="98"/>
  <c r="L15" i="6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K10" authorId="0" shapeId="0" xr:uid="{00000000-0006-0000-0500-000001000000}">
      <text>
        <r>
          <rPr>
            <sz val="9"/>
            <color indexed="81"/>
            <rFont val="Tahoma"/>
            <family val="2"/>
          </rPr>
          <t xml:space="preserve">Isi informasi tambahan mengenai tahun berakhirnya kerjasama.
Format : YYYY
Contoh : 2016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6" authorId="0" shapeId="0" xr:uid="{00000000-0006-0000-5400-000001000000}">
      <text>
        <r>
          <rPr>
            <b/>
            <sz val="8"/>
            <color indexed="81"/>
            <rFont val="Tahoma"/>
            <family val="2"/>
          </rPr>
          <t>User:</t>
        </r>
        <r>
          <rPr>
            <sz val="8"/>
            <color indexed="81"/>
            <rFont val="Tahoma"/>
            <family val="2"/>
          </rPr>
          <t xml:space="preserve">
Laporan Lulusan Tahun sebelumnya</t>
        </r>
      </text>
    </comment>
    <comment ref="H7" authorId="0" shapeId="0" xr:uid="{00000000-0006-0000-5400-000002000000}">
      <text>
        <r>
          <rPr>
            <b/>
            <sz val="8"/>
            <color indexed="81"/>
            <rFont val="Tahoma"/>
            <family val="2"/>
          </rPr>
          <t>User:</t>
        </r>
        <r>
          <rPr>
            <sz val="8"/>
            <color indexed="81"/>
            <rFont val="Tahoma"/>
            <family val="2"/>
          </rPr>
          <t xml:space="preserve">
Perusahaan Swasta/Nirlaba/Institusi-organisasi multilateral/Lembaga Pemerintahan/BUMN/BUMD)</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6" authorId="0" shapeId="0" xr:uid="{00000000-0006-0000-5500-000001000000}">
      <text>
        <r>
          <rPr>
            <b/>
            <sz val="9"/>
            <color indexed="81"/>
            <rFont val="Tahoma"/>
            <family val="2"/>
          </rPr>
          <t>User:</t>
        </r>
        <r>
          <rPr>
            <sz val="9"/>
            <color indexed="81"/>
            <rFont val="Tahoma"/>
            <family val="2"/>
          </rPr>
          <t xml:space="preserve">
Laporan Lulusan Tahun sebelumnya</t>
        </r>
      </text>
    </comment>
    <comment ref="K7" authorId="0" shapeId="0" xr:uid="{00000000-0006-0000-5500-000002000000}">
      <text>
        <r>
          <rPr>
            <b/>
            <sz val="9"/>
            <color indexed="81"/>
            <rFont val="Tahoma"/>
            <family val="2"/>
          </rPr>
          <t>User:</t>
        </r>
        <r>
          <rPr>
            <sz val="9"/>
            <color indexed="81"/>
            <rFont val="Tahoma"/>
            <family val="2"/>
          </rPr>
          <t xml:space="preserve">
Tenaga Ahli/Konsultan/Menghasilkan karya seni/budaya</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6" authorId="0" shapeId="0" xr:uid="{00000000-0006-0000-5600-000001000000}">
      <text>
        <r>
          <rPr>
            <b/>
            <sz val="8"/>
            <color indexed="81"/>
            <rFont val="Tahoma"/>
            <family val="2"/>
          </rPr>
          <t>User:</t>
        </r>
        <r>
          <rPr>
            <sz val="8"/>
            <color indexed="81"/>
            <rFont val="Tahoma"/>
            <family val="2"/>
          </rPr>
          <t xml:space="preserve">
Laporan Lulusan Tahun sebelumnya</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G6" authorId="0" shapeId="0" xr:uid="{00000000-0006-0000-5B00-000001000000}">
      <text>
        <r>
          <rPr>
            <sz val="9"/>
            <color indexed="81"/>
            <rFont val="Tahoma"/>
            <family val="2"/>
          </rPr>
          <t xml:space="preserve">Isi informasi tambahan mengenai tahun dihasilkannya produk/jasa.
Format : YYYY
Contoh : 2016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H14" authorId="0" shapeId="0" xr:uid="{00000000-0006-0000-0800-000001000000}">
      <text>
        <r>
          <rPr>
            <sz val="9"/>
            <color indexed="81"/>
            <rFont val="Tahoma"/>
            <family val="2"/>
          </rPr>
          <t>Jumlah mahasiswa aktif (reguler dan transfer) pada saat TS.</t>
        </r>
      </text>
    </comment>
    <comment ref="J14" authorId="0" shapeId="0" xr:uid="{00000000-0006-0000-0800-000002000000}">
      <text>
        <r>
          <rPr>
            <sz val="9"/>
            <color indexed="81"/>
            <rFont val="Tahoma"/>
            <family val="2"/>
          </rPr>
          <t>Jumlah mahasiswa aktif (reguler dan transfer) pada saat 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D9" authorId="0" shapeId="0" xr:uid="{00000000-0006-0000-1100-000001000000}">
      <text>
        <r>
          <rPr>
            <b/>
            <sz val="9"/>
            <color indexed="81"/>
            <rFont val="Tahoma"/>
            <family val="2"/>
          </rPr>
          <t>User:</t>
        </r>
        <r>
          <rPr>
            <sz val="9"/>
            <color indexed="81"/>
            <rFont val="Tahoma"/>
            <family val="2"/>
          </rPr>
          <t xml:space="preserve">
*) DTPS di isi dengan tanda centang V untuk Dosen Tetap PT yang ditugaskan sebagai pengampu mata kuliah dengan bidang keahlian yang sesuai dengan kompetemsi ini program studi yang dimonev</t>
        </r>
      </text>
    </comment>
    <comment ref="K29" authorId="0" shapeId="0" xr:uid="{00000000-0006-0000-1100-000002000000}">
      <text>
        <r>
          <rPr>
            <b/>
            <sz val="9"/>
            <color indexed="81"/>
            <rFont val="Tahoma"/>
            <family val="2"/>
          </rPr>
          <t>User:</t>
        </r>
        <r>
          <rPr>
            <sz val="9"/>
            <color indexed="81"/>
            <rFont val="Tahoma"/>
            <family val="2"/>
          </rPr>
          <t xml:space="preserve">
'--&gt;ini rata-rata semua dosen (kolom C)</t>
        </r>
      </text>
    </comment>
    <comment ref="L30" authorId="0" shapeId="0" xr:uid="{00000000-0006-0000-1100-000003000000}">
      <text>
        <r>
          <rPr>
            <b/>
            <sz val="9"/>
            <color indexed="81"/>
            <rFont val="Tahoma"/>
            <family val="2"/>
          </rPr>
          <t>User:</t>
        </r>
        <r>
          <rPr>
            <sz val="9"/>
            <color indexed="81"/>
            <rFont val="Tahoma"/>
            <family val="2"/>
          </rPr>
          <t xml:space="preserve">
'--&gt;ini rata-rata yang kolom D aja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E13" authorId="0" shapeId="0" xr:uid="{00000000-0006-0000-1200-000001000000}">
      <text>
        <r>
          <rPr>
            <b/>
            <sz val="8"/>
            <color indexed="81"/>
            <rFont val="Tahoma"/>
            <family val="2"/>
          </rPr>
          <t>User:</t>
        </r>
        <r>
          <rPr>
            <sz val="8"/>
            <color indexed="81"/>
            <rFont val="Tahoma"/>
            <family val="2"/>
          </rPr>
          <t xml:space="preserve">
Kolom 4 di isi dengan nama program studi pada pendidikan S2 atau S3 yang pernah diikuti</t>
        </r>
      </text>
    </comment>
    <comment ref="F13" authorId="0" shapeId="0" xr:uid="{00000000-0006-0000-1200-000002000000}">
      <text>
        <r>
          <rPr>
            <b/>
            <sz val="8"/>
            <color indexed="81"/>
            <rFont val="Tahoma"/>
            <family val="2"/>
          </rPr>
          <t>User:</t>
        </r>
        <r>
          <rPr>
            <sz val="8"/>
            <color indexed="81"/>
            <rFont val="Tahoma"/>
            <family val="2"/>
          </rPr>
          <t xml:space="preserve">
Kolom 5 diisi dengan bidang keahlian sesuai pendidikan S2 atau S3 yang relevan dengan mata kuliah yang diampu</t>
        </r>
      </text>
    </comment>
    <comment ref="G13" authorId="0" shapeId="0" xr:uid="{00000000-0006-0000-1200-000003000000}">
      <text>
        <r>
          <rPr>
            <b/>
            <sz val="8"/>
            <color indexed="81"/>
            <rFont val="Tahoma"/>
            <family val="2"/>
          </rPr>
          <t>User:</t>
        </r>
        <r>
          <rPr>
            <sz val="8"/>
            <color indexed="81"/>
            <rFont val="Tahoma"/>
            <family val="2"/>
          </rPr>
          <t xml:space="preserve">
Kolom 6 diisi dengan klik pilih Jabatan Akademik </t>
        </r>
      </text>
    </comment>
    <comment ref="H13" authorId="0" shapeId="0" xr:uid="{00000000-0006-0000-1200-000004000000}">
      <text>
        <r>
          <rPr>
            <b/>
            <sz val="8"/>
            <color indexed="81"/>
            <rFont val="Tahoma"/>
            <family val="2"/>
          </rPr>
          <t>User:</t>
        </r>
        <r>
          <rPr>
            <sz val="8"/>
            <color indexed="81"/>
            <rFont val="Tahoma"/>
            <family val="2"/>
          </rPr>
          <t xml:space="preserve">
Kolom 7 diisi dengan nomor SERDOS</t>
        </r>
      </text>
    </comment>
    <comment ref="I13" authorId="0" shapeId="0" xr:uid="{00000000-0006-0000-1200-000005000000}">
      <text>
        <r>
          <rPr>
            <b/>
            <sz val="8"/>
            <color indexed="81"/>
            <rFont val="Tahoma"/>
            <family val="2"/>
          </rPr>
          <t>User:</t>
        </r>
        <r>
          <rPr>
            <sz val="8"/>
            <color indexed="81"/>
            <rFont val="Tahoma"/>
            <family val="2"/>
          </rPr>
          <t xml:space="preserve">
Kolom 8 diisi untuk program studi D3 dan D4</t>
        </r>
      </text>
    </comment>
    <comment ref="J13" authorId="0" shapeId="0" xr:uid="{00000000-0006-0000-1200-000006000000}">
      <text>
        <r>
          <rPr>
            <b/>
            <sz val="8"/>
            <color indexed="81"/>
            <rFont val="Tahoma"/>
            <family val="2"/>
          </rPr>
          <t>User:</t>
        </r>
        <r>
          <rPr>
            <sz val="8"/>
            <color indexed="81"/>
            <rFont val="Tahoma"/>
            <family val="2"/>
          </rPr>
          <t xml:space="preserve">
Kolom 9 diisi nama mata kuliah yang diampu</t>
        </r>
      </text>
    </comment>
    <comment ref="K13" authorId="0" shapeId="0" xr:uid="{00000000-0006-0000-1200-000007000000}">
      <text>
        <r>
          <rPr>
            <b/>
            <sz val="8"/>
            <color indexed="81"/>
            <rFont val="Tahoma"/>
            <family val="2"/>
          </rPr>
          <t>User:</t>
        </r>
        <r>
          <rPr>
            <sz val="8"/>
            <color indexed="81"/>
            <rFont val="Tahoma"/>
            <family val="2"/>
          </rPr>
          <t xml:space="preserve">
Kolom 10 di isi dengan centang V jika bidang keahlian sesuai dengan MK yang diampu</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D5" authorId="0" shapeId="0" xr:uid="{00000000-0006-0000-1400-000001000000}">
      <text>
        <r>
          <rPr>
            <b/>
            <sz val="8"/>
            <color indexed="81"/>
            <rFont val="Tahoma"/>
            <family val="2"/>
          </rPr>
          <t>User:</t>
        </r>
        <r>
          <rPr>
            <sz val="8"/>
            <color indexed="81"/>
            <rFont val="Tahoma"/>
            <family val="2"/>
          </rPr>
          <t xml:space="preserve">
NIDK = Nomor Induk Dosen Khusus jika ada</t>
        </r>
      </text>
    </comment>
    <comment ref="G5" authorId="0" shapeId="0" xr:uid="{00000000-0006-0000-1400-000002000000}">
      <text>
        <r>
          <rPr>
            <b/>
            <sz val="8"/>
            <color indexed="81"/>
            <rFont val="Tahoma"/>
            <family val="2"/>
          </rPr>
          <t>User:</t>
        </r>
        <r>
          <rPr>
            <sz val="8"/>
            <color indexed="81"/>
            <rFont val="Tahoma"/>
            <family val="2"/>
          </rPr>
          <t xml:space="preserve">
Bidang keahlian sesuai pendidikan tertinggi</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Suharyadi</author>
  </authors>
  <commentList>
    <comment ref="J7" authorId="0" shapeId="0" xr:uid="{00000000-0006-0000-1800-000001000000}">
      <text>
        <r>
          <rPr>
            <b/>
            <sz val="9"/>
            <color indexed="81"/>
            <rFont val="Tahoma"/>
            <family val="2"/>
          </rPr>
          <t>NL</t>
        </r>
      </text>
    </comment>
    <comment ref="J8" authorId="0" shapeId="0" xr:uid="{00000000-0006-0000-1800-000002000000}">
      <text>
        <r>
          <rPr>
            <b/>
            <sz val="9"/>
            <color indexed="81"/>
            <rFont val="Tahoma"/>
            <family val="2"/>
          </rPr>
          <t>NN</t>
        </r>
      </text>
    </comment>
    <comment ref="J9" authorId="0" shapeId="0" xr:uid="{00000000-0006-0000-1800-000003000000}">
      <text>
        <r>
          <rPr>
            <b/>
            <sz val="9"/>
            <color indexed="81"/>
            <rFont val="Tahoma"/>
            <family val="2"/>
          </rPr>
          <t>NI</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G5" authorId="0" shapeId="0" xr:uid="{00000000-0006-0000-1F00-000001000000}">
      <text>
        <r>
          <rPr>
            <sz val="9"/>
            <color indexed="81"/>
            <rFont val="Tahoma"/>
            <family val="2"/>
          </rPr>
          <t>Isi informasi tambahan mengenai tahun dihasilkannya produk/jasa.
Format : YYYY
Contoh : 2016</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E9" authorId="0" shapeId="0" xr:uid="{00000000-0006-0000-2800-000001000000}">
      <text>
        <r>
          <rPr>
            <b/>
            <sz val="8"/>
            <color indexed="81"/>
            <rFont val="Tahoma"/>
            <family val="2"/>
          </rPr>
          <t>User:</t>
        </r>
        <r>
          <rPr>
            <sz val="8"/>
            <color indexed="81"/>
            <rFont val="Tahoma"/>
            <family val="2"/>
          </rPr>
          <t xml:space="preserve">
Kolom 5 Diisi dengan tanda centang V jika mata kuliah termasuk dalam mata kuliah kompetensi program studi. </t>
        </r>
      </text>
    </comment>
    <comment ref="I9" authorId="0" shapeId="0" xr:uid="{00000000-0006-0000-2800-000002000000}">
      <text>
        <r>
          <rPr>
            <b/>
            <sz val="8"/>
            <color indexed="81"/>
            <rFont val="Tahoma"/>
            <family val="2"/>
          </rPr>
          <t>User:</t>
        </r>
        <r>
          <rPr>
            <sz val="8"/>
            <color indexed="81"/>
            <rFont val="Tahoma"/>
            <family val="2"/>
          </rPr>
          <t xml:space="preserve">
Kolom 9 Diisi dengan konversi bobot kredit ke jam pelaksanaan pembelajaran. Data ini diisi oleh pengusul dari program studi pada program Diploma Tiga/Sarjana/Sarjana Terapan. </t>
        </r>
      </text>
    </comment>
    <comment ref="N9" authorId="0" shapeId="0" xr:uid="{00000000-0006-0000-2800-000003000000}">
      <text>
        <r>
          <rPr>
            <b/>
            <sz val="8"/>
            <color indexed="81"/>
            <rFont val="Tahoma"/>
            <family val="2"/>
          </rPr>
          <t>User:</t>
        </r>
        <r>
          <rPr>
            <sz val="8"/>
            <color indexed="81"/>
            <rFont val="Tahoma"/>
            <family val="2"/>
          </rPr>
          <t xml:space="preserve">
Kolom 14 Diisi dengan nama dokumen rencana pembelajaran yang digunakan</t>
        </r>
      </text>
    </comment>
    <comment ref="J10" authorId="0" shapeId="0" xr:uid="{00000000-0006-0000-2800-000004000000}">
      <text>
        <r>
          <rPr>
            <b/>
            <sz val="8"/>
            <color indexed="81"/>
            <rFont val="Tahoma"/>
            <family val="2"/>
          </rPr>
          <t>User:</t>
        </r>
        <r>
          <rPr>
            <sz val="8"/>
            <color indexed="81"/>
            <rFont val="Tahoma"/>
            <family val="2"/>
          </rPr>
          <t xml:space="preserve">
Kolom 10-13 Beri tanda V pada kolom unsur pembentuk Capaian Pembelajaran Lulusan (CPL) sesuai dengan rencana pembelajaran. </t>
        </r>
      </text>
    </comment>
    <comment ref="K10" authorId="0" shapeId="0" xr:uid="{00000000-0006-0000-2800-000005000000}">
      <text>
        <r>
          <rPr>
            <b/>
            <sz val="9"/>
            <color indexed="81"/>
            <rFont val="Tahoma"/>
            <family val="2"/>
          </rPr>
          <t>User:</t>
        </r>
        <r>
          <rPr>
            <sz val="9"/>
            <color indexed="81"/>
            <rFont val="Tahoma"/>
            <family val="2"/>
          </rPr>
          <t xml:space="preserve">
Kolom 10-13 Beri tanda V pada kolom unsur pembentuk Capaian Pembelajaran Lulusan (CPL) sesuai dengan rencana pembelajaran. </t>
        </r>
      </text>
    </comment>
    <comment ref="L10" authorId="0" shapeId="0" xr:uid="{00000000-0006-0000-2800-000006000000}">
      <text>
        <r>
          <rPr>
            <b/>
            <sz val="8"/>
            <color indexed="81"/>
            <rFont val="Tahoma"/>
            <family val="2"/>
          </rPr>
          <t>User:</t>
        </r>
        <r>
          <rPr>
            <sz val="8"/>
            <color indexed="81"/>
            <rFont val="Tahoma"/>
            <family val="2"/>
          </rPr>
          <t xml:space="preserve">
Kolom 10-13 Beri tanda V pada kolom unsur pembentuk Capaian Pembelajaran Lulusan (CPL) sesuai dengan rencana pembelajaran. </t>
        </r>
      </text>
    </comment>
    <comment ref="M10" authorId="0" shapeId="0" xr:uid="{00000000-0006-0000-2800-000007000000}">
      <text>
        <r>
          <rPr>
            <b/>
            <sz val="8"/>
            <color indexed="81"/>
            <rFont val="Tahoma"/>
            <family val="2"/>
          </rPr>
          <t>User:</t>
        </r>
        <r>
          <rPr>
            <sz val="8"/>
            <color indexed="81"/>
            <rFont val="Tahoma"/>
            <family val="2"/>
          </rPr>
          <t xml:space="preserve">
Kolom 10-13 Beri tanda V pada kolom unsur pembentuk Capaian Pembelajaran Lulusan (CPL) sesuai dengan rencana pembelajaran.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K5" authorId="0" shapeId="0" xr:uid="{00000000-0006-0000-2A00-000001000000}">
      <text>
        <r>
          <rPr>
            <b/>
            <sz val="8"/>
            <color indexed="81"/>
            <rFont val="Tahoma"/>
            <family val="2"/>
          </rPr>
          <t>User:</t>
        </r>
        <r>
          <rPr>
            <sz val="8"/>
            <color indexed="81"/>
            <rFont val="Tahoma"/>
            <family val="2"/>
          </rPr>
          <t xml:space="preserve">
*) jumlah pertemuan yang sesuai RPS/Total pertemuan seharusnya</t>
        </r>
      </text>
    </comment>
  </commentList>
</comments>
</file>

<file path=xl/sharedStrings.xml><?xml version="1.0" encoding="utf-8"?>
<sst xmlns="http://schemas.openxmlformats.org/spreadsheetml/2006/main" count="8279" uniqueCount="2380">
  <si>
    <t>Dosen Tetap</t>
  </si>
  <si>
    <t>Dosen Tidak Tetap</t>
  </si>
  <si>
    <t>Keterangan</t>
  </si>
  <si>
    <t>Dosen berkegiatan di Luar Kampus</t>
  </si>
  <si>
    <t>Praktisi Mengajar di Dalam Kampus</t>
  </si>
  <si>
    <t>Program studi bekerjasama dengan mitra kelas dunia</t>
  </si>
  <si>
    <t>Program studi berstandar internasional</t>
  </si>
  <si>
    <t>Monev Kehadiran Dosen dan Mahasiswa dalam memberikan perkuliahan</t>
  </si>
  <si>
    <t>Monev Distribusi Nilai Setiap Mata Kuliah (A, B, C, D, E)</t>
  </si>
  <si>
    <t>Monev Indeks Prestasi Semester (IPS) dan Indeks Prestasi Kumulatif  (IPKS) Mahasiswa Aktif</t>
  </si>
  <si>
    <t>Monev Indeks Prestasi Kumulatif (IPK) Mahasiswa Tugas Akhir</t>
  </si>
  <si>
    <t>Monev Kinerja Dosen dalam pemberian Mata Kuliah (Indeks Kinerja Dosen)</t>
  </si>
  <si>
    <t>Monev Indeks Kinerja Dosen (IKD) dalam Kategori</t>
  </si>
  <si>
    <t>Monev Pelaksanaan Ujian Tengah Semester (UTS) dan Ujian Akhir Semester (UAS)</t>
  </si>
  <si>
    <t>Monev Penggunaan Laboratorium</t>
  </si>
  <si>
    <t>Monev Penggunaan Sarana dan Prasarana Perkuliahan</t>
  </si>
  <si>
    <t>Monev Peserta Mata Kuliah Tugas Akhir</t>
  </si>
  <si>
    <t>Monev Distribusi Nilai Mata Kuliah Tugas Akhir (A, B, C, D, E)</t>
  </si>
  <si>
    <t>Monev Kelengkapan Sarana dan Kebutuhan Peralatan Laboratorium</t>
  </si>
  <si>
    <t>Monev Ketersediaan RPS dan Kesesuaian RPS</t>
  </si>
  <si>
    <t>Monev Kelengkapan Materi Pembelajaran di Rencana Pembelajaran Semester (RPS)</t>
  </si>
  <si>
    <t>Monev Kelengkapan e-Literatur di Rencana Pembelajaran Semester (RPS)</t>
  </si>
  <si>
    <t>Monev Kelengkapan Bank Soal pada LMS</t>
  </si>
  <si>
    <t>Jumlah Pertemuan Kuliah Dalam Satu Semester</t>
  </si>
  <si>
    <t>Interaksi Online Pada Forum diskusi di LMS</t>
  </si>
  <si>
    <t>Interaksi Online Pada Video Conferensi</t>
  </si>
  <si>
    <t>Prestasi Mahasiswa</t>
  </si>
  <si>
    <t>Kelas yang kolaboratif dan Partisipatif</t>
  </si>
  <si>
    <t>Jumlah Mahasiswa yang berkegiatan di luar kampus</t>
  </si>
  <si>
    <t xml:space="preserve">Suasana Akademik </t>
  </si>
  <si>
    <t>Standar Penilaian</t>
  </si>
  <si>
    <t>INPUT</t>
  </si>
  <si>
    <t>PROSES</t>
  </si>
  <si>
    <t>OUTPUT</t>
  </si>
  <si>
    <t>Lulusan mendapatkan Pekerjaan</t>
  </si>
  <si>
    <t>Lulusan melakukan Kewiraswastaan</t>
  </si>
  <si>
    <t>Lulusan melakukan Studi Lanjut</t>
  </si>
  <si>
    <t>Hasil kerja dosen digunakan oleh masyarakat atau mendapat recognisi internasional</t>
  </si>
  <si>
    <t>Seleksi Mahasiswa Baru</t>
  </si>
  <si>
    <t>Mahasiswa Asing</t>
  </si>
  <si>
    <t>Profil Dosen</t>
  </si>
  <si>
    <t>Dosen Pembimbing Utama Tugas Akhir</t>
  </si>
  <si>
    <t>Pengakuan/Rekognisi Dosen Tetap</t>
  </si>
  <si>
    <t>Ekwivalen Waktu Mengajar Penuh</t>
  </si>
  <si>
    <t>IKU</t>
  </si>
  <si>
    <t>Penelitian Dosen Tetap</t>
  </si>
  <si>
    <t>Produktivitas Pengabdian Kepada Masyarakat Dosen Tetap</t>
  </si>
  <si>
    <t>Publikasi Ilmiah Dosen Tetap</t>
  </si>
  <si>
    <t>Karya Ilmiah Dosen Tetap yang disitasi dalam 3 tahun terakhir</t>
  </si>
  <si>
    <t>Produk/jasa Dosen Tetap yang diadopsi oleh Masyarakat (Program D3)</t>
  </si>
  <si>
    <t>Kerjasama</t>
  </si>
  <si>
    <t>Kualitas Input</t>
  </si>
  <si>
    <t>Penggunaan Dana</t>
  </si>
  <si>
    <t>Kurikulum</t>
  </si>
  <si>
    <t>Kurikulum, Capaian Pembelajaran, dan Rencana Pembelajaran</t>
  </si>
  <si>
    <t>Integrasi Kegiatan Penelitian/PKM dalam Pembelajaran</t>
  </si>
  <si>
    <t>Kepuasan Mahasiswa</t>
  </si>
  <si>
    <t>Penelitian Dosen Tetap yang melibatkan Mahasiswa</t>
  </si>
  <si>
    <t>PkM Dosen Tetap yang melibatkan Mahasiswa</t>
  </si>
  <si>
    <t>Capaian Pembelajaran</t>
  </si>
  <si>
    <t>Efektivitas dan Produktivitas Pendidikan</t>
  </si>
  <si>
    <t>Daya Saing Lulusan</t>
  </si>
  <si>
    <t>Kinerja Lulusan</t>
  </si>
  <si>
    <t>Luaran Penelitian dan PkM Mahasiswa</t>
  </si>
  <si>
    <t>Judul Tabel di LKPT/LKPS</t>
  </si>
  <si>
    <t>Output dan Outcomes</t>
  </si>
  <si>
    <t>Prestasi Akademik</t>
  </si>
  <si>
    <t>Prestasi Non Akademik</t>
  </si>
  <si>
    <t>Masa Studi Lulusan</t>
  </si>
  <si>
    <t>Waktu Tunggu Lulusan</t>
  </si>
  <si>
    <t>Kesesuaian Bidang Kerja Lulusan</t>
  </si>
  <si>
    <t>Tempat Kerja Lulusan</t>
  </si>
  <si>
    <t>Kepuasan Pengguna</t>
  </si>
  <si>
    <t>Publikasi Ilmiah Mahasiswa</t>
  </si>
  <si>
    <t>Karya Ilmiah mahasiswa yang disitasi</t>
  </si>
  <si>
    <t>IPK Lulusan</t>
  </si>
  <si>
    <t>OUTCOMES</t>
  </si>
  <si>
    <t>Beri tanda V pada kolom yang sesuai</t>
  </si>
  <si>
    <t>Tabel 1</t>
  </si>
  <si>
    <t>Tabel 2.1</t>
  </si>
  <si>
    <t>Asal Tabel</t>
  </si>
  <si>
    <t>Nomor Tabel Baru</t>
  </si>
  <si>
    <t>-</t>
  </si>
  <si>
    <t>Tabel 2a</t>
  </si>
  <si>
    <t>Tabel 3a</t>
  </si>
  <si>
    <t>Lampiran Seleksi Mahasiswa Baru</t>
  </si>
  <si>
    <t>Tabel 3a1</t>
  </si>
  <si>
    <t>Tabel 2b</t>
  </si>
  <si>
    <t>Tabel 3b</t>
  </si>
  <si>
    <t>Lampiran Mahasiswa Asing</t>
  </si>
  <si>
    <t>Tabel 3b1</t>
  </si>
  <si>
    <t>Tabel 4a1</t>
  </si>
  <si>
    <t>Tabel 3a2</t>
  </si>
  <si>
    <t>Tabel 4a2</t>
  </si>
  <si>
    <t>Tabel 3a3</t>
  </si>
  <si>
    <t>Tabel 4a3</t>
  </si>
  <si>
    <t>Tabel 3a4</t>
  </si>
  <si>
    <t>Tabel 4a4</t>
  </si>
  <si>
    <t>Kualifikasi Tenaga Pendidik</t>
  </si>
  <si>
    <t>Monev Lama</t>
  </si>
  <si>
    <t>Tabel 4a5</t>
  </si>
  <si>
    <t>Tabel 3a5</t>
  </si>
  <si>
    <t>Tabel 4a6</t>
  </si>
  <si>
    <t>Tabel 4b1</t>
  </si>
  <si>
    <t>Tabel 3b2</t>
  </si>
  <si>
    <t>Tabel 4b2</t>
  </si>
  <si>
    <t>Lampiran Penelitian Dosen Tetap</t>
  </si>
  <si>
    <t>Tabel 4b2-1</t>
  </si>
  <si>
    <t>Tabel 3b3</t>
  </si>
  <si>
    <t>Tabel 4b3</t>
  </si>
  <si>
    <t>Lampiran Pengabdian Kepada Masyarakat Dpsen Tetap</t>
  </si>
  <si>
    <t>Tabel 4b3-1</t>
  </si>
  <si>
    <t>Tabel 3b4</t>
  </si>
  <si>
    <t>Tabel 4b4</t>
  </si>
  <si>
    <t>Lampiran Publikasi Ilmiah Dosen Tetap</t>
  </si>
  <si>
    <t>Tabel 4b4-1</t>
  </si>
  <si>
    <t>Tabel 4b_4</t>
  </si>
  <si>
    <t>Tabel 4b_4-1</t>
  </si>
  <si>
    <t>Tabel 3b5</t>
  </si>
  <si>
    <t>Tabel 4b5</t>
  </si>
  <si>
    <t>Tabel 3b6</t>
  </si>
  <si>
    <t>Tabel 4b6</t>
  </si>
  <si>
    <t>Luaran Penelitian/PkM Lainnya oleh Dosen Tetap:</t>
  </si>
  <si>
    <t>HKI (Paten, Paten Sederhana)</t>
  </si>
  <si>
    <t>Tabel 3b7</t>
  </si>
  <si>
    <t>Tabel 4b7-1</t>
  </si>
  <si>
    <t>HKI (Hak Cipta, Desain Produk Industri, dll.)</t>
  </si>
  <si>
    <t>Tabel 4b7-2</t>
  </si>
  <si>
    <t>Teknologi Tepat Guna, Produk, Karya Seni, Rekayasa Sosial</t>
  </si>
  <si>
    <t>Tabel 4b7-3</t>
  </si>
  <si>
    <t>Tabel 4b7-4</t>
  </si>
  <si>
    <t>Tabel 4</t>
  </si>
  <si>
    <t>Tabel 5a</t>
  </si>
  <si>
    <t>Tabel 5b1</t>
  </si>
  <si>
    <t>Tabel 5b2</t>
  </si>
  <si>
    <t>Tabel 5b3</t>
  </si>
  <si>
    <t>Tabel 6a1</t>
  </si>
  <si>
    <t>Tabel 5b</t>
  </si>
  <si>
    <t>Tabel 6a2</t>
  </si>
  <si>
    <t>PROSES/OUTPUT</t>
  </si>
  <si>
    <t>Tabel 6a3</t>
  </si>
  <si>
    <t>Tabel 6a4</t>
  </si>
  <si>
    <t>Tabel 6a5</t>
  </si>
  <si>
    <t>Tabel 6b</t>
  </si>
  <si>
    <t>Tabel 6c1</t>
  </si>
  <si>
    <t>Tabel 6c2</t>
  </si>
  <si>
    <t>Tabel 6c3</t>
  </si>
  <si>
    <t>Tabel 6c4</t>
  </si>
  <si>
    <t>IKU 7 KAMPUS MERDEKA</t>
  </si>
  <si>
    <t>MBKM</t>
  </si>
  <si>
    <t>Tabel 6d</t>
  </si>
  <si>
    <t>Tabel 6e</t>
  </si>
  <si>
    <t>Tabel 6f</t>
  </si>
  <si>
    <t>Tabel 6g</t>
  </si>
  <si>
    <t>Tabel 6h</t>
  </si>
  <si>
    <t>Tabel 6i1</t>
  </si>
  <si>
    <t>Tabel 6i2</t>
  </si>
  <si>
    <t>Kepuasan Mahasiswa terhadap Dosen</t>
  </si>
  <si>
    <t>Kepuasan Mahasiswa terhadap Tenaga Pendidik dan Pengelola</t>
  </si>
  <si>
    <t>Lampiran Kuesioner Kepuasan Mahasiswa</t>
  </si>
  <si>
    <t>Tabel 6k</t>
  </si>
  <si>
    <t>Tabel 6a</t>
  </si>
  <si>
    <t>Tabel 7a</t>
  </si>
  <si>
    <t>Tabel 8a</t>
  </si>
  <si>
    <t>Tabel 9a</t>
  </si>
  <si>
    <t>Tabel 9a1</t>
  </si>
  <si>
    <t>Tabel 9a2</t>
  </si>
  <si>
    <t>Tabel 9a3</t>
  </si>
  <si>
    <t>Tabel 8b1</t>
  </si>
  <si>
    <t>Tabel 9b1</t>
  </si>
  <si>
    <t>Tabel 8b2</t>
  </si>
  <si>
    <t>Tabel 9b2</t>
  </si>
  <si>
    <t>Tabel 8c</t>
  </si>
  <si>
    <t>Tabel 9c</t>
  </si>
  <si>
    <t>Lampiran Masa Studi Mahasiswa Tugas Akhir</t>
  </si>
  <si>
    <t>Tabel 9c1</t>
  </si>
  <si>
    <t>Tabel 8d1</t>
  </si>
  <si>
    <t>Tabel 9d1</t>
  </si>
  <si>
    <t>Lampiran Waktu Tunggu Lulusan</t>
  </si>
  <si>
    <t>Tabel 9d1-1</t>
  </si>
  <si>
    <t>Tabel 8d2</t>
  </si>
  <si>
    <t>Tabel 9d2</t>
  </si>
  <si>
    <t>Lampiran Kesesuaian Bidang Kerja</t>
  </si>
  <si>
    <t>Tabel 9d2-1</t>
  </si>
  <si>
    <t>Tabel 8e1</t>
  </si>
  <si>
    <t>Tabel 9e1</t>
  </si>
  <si>
    <t>IKU1 KAMPUS MERDEKA</t>
  </si>
  <si>
    <t>Tabel 9e1-1</t>
  </si>
  <si>
    <t>Tabel 9e1-2</t>
  </si>
  <si>
    <t>Tabel 9e1-3</t>
  </si>
  <si>
    <t>Tabel 8e2</t>
  </si>
  <si>
    <t>Tabel 9e2</t>
  </si>
  <si>
    <t>Lampiran Kepuasan Pengguna</t>
  </si>
  <si>
    <t>Tabel 9e2-1</t>
  </si>
  <si>
    <t>Tabel 8f1</t>
  </si>
  <si>
    <t>Tabel 9f1</t>
  </si>
  <si>
    <t>Lampiran Publikasi Ilmiah Mahasiswa</t>
  </si>
  <si>
    <t>Tabel 9f1-1</t>
  </si>
  <si>
    <t>Tabel 8f2</t>
  </si>
  <si>
    <t>Tabel 9f2</t>
  </si>
  <si>
    <t>Tabel 8f3</t>
  </si>
  <si>
    <t>Tabel 9f3</t>
  </si>
  <si>
    <t>Luaran Penelitian/PKM yang dihasilkan Mahasiswa (HKI paten, paten sederhana)</t>
  </si>
  <si>
    <t>Tabel 8f4</t>
  </si>
  <si>
    <t>Tabel 9f4-1</t>
  </si>
  <si>
    <t>Luaran Penelitian/PKM yang dihasilkan Mahasiswa (HKI Hak Cipta, Desain Produk)</t>
  </si>
  <si>
    <t>Tabel 9f4-2</t>
  </si>
  <si>
    <t>Luaran Penelitian/PKM yang dihasilkan Mahasiswa (Teknologi Tepat Guna, Produk, Rekayasa Sosial))</t>
  </si>
  <si>
    <t>Tabel 9f4-3</t>
  </si>
  <si>
    <t>IKU2 KAMPUS MERDEKA</t>
  </si>
  <si>
    <t>Tabel 9g1</t>
  </si>
  <si>
    <t>IKU3 KAMPUS MERDEKA</t>
  </si>
  <si>
    <t>Tabel 9g2</t>
  </si>
  <si>
    <t>IKU4 KAMPUS MERDEKA</t>
  </si>
  <si>
    <t>Tabel 9g3</t>
  </si>
  <si>
    <t>IKU8 KAMPUS MERDEKA</t>
  </si>
  <si>
    <t>Tabel 9g4</t>
  </si>
  <si>
    <t>MERGE</t>
  </si>
  <si>
    <t>Menambah</t>
  </si>
  <si>
    <t>IKU1 BARU MERDEKA BELAJAR</t>
  </si>
  <si>
    <t>IKU8 LCT</t>
  </si>
  <si>
    <t>IKU2 BARU MERDEKA BELAJAR</t>
  </si>
  <si>
    <t>IKU3 BARU MERDEKA BELAJAR</t>
  </si>
  <si>
    <t>IKU4 BARU MERDEKA BELAJAR</t>
  </si>
  <si>
    <t>IKU5 BARU MERDEKA BELAJAR</t>
  </si>
  <si>
    <t>IKU3. SDM</t>
  </si>
  <si>
    <t>IKU6 BARU MERDEKA BELAJAR</t>
  </si>
  <si>
    <t>IKU1</t>
  </si>
  <si>
    <t>IKU7 BARU MERDEKA BELAJAR</t>
  </si>
  <si>
    <t>IKU5 Pendidikan</t>
  </si>
  <si>
    <t>IKU8 BARU MERDEKA BELAJAR</t>
  </si>
  <si>
    <t>Tabel 1.1 Visi, Misi, Tujuan dan Strategis</t>
  </si>
  <si>
    <t>Strategi Pencapaian Tujuan disusun berdasarkan analisis yang sistematis, serta pada pelaksanaan dilakukan pemantauan dan evaluasi yang ditindaklanjuti</t>
  </si>
  <si>
    <t>Ya</t>
  </si>
  <si>
    <t>Tidak</t>
  </si>
  <si>
    <t>Bukti/Dokumen penunjang</t>
  </si>
  <si>
    <t>Jelaskan</t>
  </si>
  <si>
    <t>Visi, Misi, Tujuan dan Strategi</t>
  </si>
  <si>
    <t>No</t>
  </si>
  <si>
    <t>Apakah terdapat Kegiatan sosialisasi visi misi</t>
  </si>
  <si>
    <t>Apakah dilakukan Survey pemahaman stakeholder terhadap visi misi
-metodologi
-sampel
-analisis</t>
  </si>
  <si>
    <t>Analisis</t>
  </si>
  <si>
    <t>Jika jawaban Tidak, maka UPM perlu memberikan masukan terkait 4 poin di atas untuk dilakukan oleh Prodi</t>
  </si>
  <si>
    <t>Pada kolom keterangan diberikan penjelasan berdasarkan kondisi Prodi</t>
  </si>
  <si>
    <t>Apakah terdapat kesesuaian Visi, Misi, Tujuan dan Strategi (VMTS) Unit Pengelola Program Studi (UPPS) terhadap VMTS Perguruan Tinggi (PT) dan visi keilmuan Program Studi (PS) yang dikelolanya.</t>
  </si>
  <si>
    <t>Apakah terdapat mekanisme dan keterlibatan pemangku kepentingan dalam menyusun VMTS UPPS?</t>
  </si>
  <si>
    <t>1. Visi, Misi, Tujuan, Sasaran</t>
  </si>
  <si>
    <t>2. Tata Pamong</t>
  </si>
  <si>
    <t>3. Mahasiswa</t>
  </si>
  <si>
    <t>4. Sumber Daya Manusia</t>
  </si>
  <si>
    <t>5. Keuangan, Sarana, dan Prasarana</t>
  </si>
  <si>
    <t>6. Pendidikan</t>
  </si>
  <si>
    <t>7. Penelitian</t>
  </si>
  <si>
    <t>8. Pengabdian Kepada Masyarakat</t>
  </si>
  <si>
    <t>9. Luaran dan Capaian Tridarma</t>
  </si>
  <si>
    <t>Lampiran Monev Ketersediaan dan Kesesuaian RPS</t>
  </si>
  <si>
    <t>Tabel 6a3-1</t>
  </si>
  <si>
    <t>Nama Program Studi</t>
  </si>
  <si>
    <t xml:space="preserve">:   </t>
  </si>
  <si>
    <t>Jenis Program</t>
  </si>
  <si>
    <t>Peringkat Akreditasi PS</t>
  </si>
  <si>
    <t>Unggul</t>
  </si>
  <si>
    <t>A</t>
  </si>
  <si>
    <t>Baik Sekali</t>
  </si>
  <si>
    <t>B</t>
  </si>
  <si>
    <t>Baik</t>
  </si>
  <si>
    <t>C</t>
  </si>
  <si>
    <t>Minimum</t>
  </si>
  <si>
    <t>Nomor SK BAN-PT</t>
  </si>
  <si>
    <t>Tanggal Kadaluarsa</t>
  </si>
  <si>
    <t>Website</t>
  </si>
  <si>
    <t>/</t>
  </si>
  <si>
    <t>MONITORING PROGRAM STUDI</t>
  </si>
  <si>
    <t>UNIVERISTAS NASIONAL</t>
  </si>
  <si>
    <r>
      <t xml:space="preserve">Semeseter/TA </t>
    </r>
    <r>
      <rPr>
        <b/>
        <vertAlign val="superscript"/>
        <sz val="18"/>
        <color theme="1"/>
        <rFont val="Calibri"/>
        <family val="2"/>
        <scheme val="minor"/>
      </rPr>
      <t>*)</t>
    </r>
  </si>
  <si>
    <t>Profesi</t>
  </si>
  <si>
    <t>Sarjana Terapan (D4)</t>
  </si>
  <si>
    <t>Sarjana (S1)</t>
  </si>
  <si>
    <t>Magister (S2)</t>
  </si>
  <si>
    <t>Doktor (S3)</t>
  </si>
  <si>
    <t>Ketua Program Studi</t>
  </si>
  <si>
    <t>Ketua Unit Penjaminan Mutu</t>
  </si>
  <si>
    <t>Staff Unit Penjaminan Mutu</t>
  </si>
  <si>
    <t>Tabel 2.1 Kerjasama Tridarma</t>
  </si>
  <si>
    <t>Tabel 1 Bagian-1 Kerjasama Pendidikan</t>
  </si>
  <si>
    <t>Check</t>
  </si>
  <si>
    <t>V</t>
  </si>
  <si>
    <t>No.</t>
  </si>
  <si>
    <t>Lembaga Mitra</t>
  </si>
  <si>
    <r>
      <t xml:space="preserve">Tingkat </t>
    </r>
    <r>
      <rPr>
        <b/>
        <vertAlign val="superscript"/>
        <sz val="11"/>
        <color theme="1"/>
        <rFont val="Calibri"/>
        <family val="2"/>
        <scheme val="minor"/>
      </rPr>
      <t>1)</t>
    </r>
  </si>
  <si>
    <r>
      <t xml:space="preserve">Judul Kegiatan Kerjasama </t>
    </r>
    <r>
      <rPr>
        <b/>
        <vertAlign val="superscript"/>
        <sz val="11"/>
        <color theme="1"/>
        <rFont val="Calibri"/>
        <family val="2"/>
        <scheme val="minor"/>
      </rPr>
      <t>2)</t>
    </r>
  </si>
  <si>
    <t>Manfaat bagi PS yang Dimonev</t>
  </si>
  <si>
    <t>Waktu dan Durasi</t>
  </si>
  <si>
    <r>
      <t xml:space="preserve">Bukti Kerjasama </t>
    </r>
    <r>
      <rPr>
        <b/>
        <vertAlign val="superscript"/>
        <sz val="11"/>
        <color theme="1"/>
        <rFont val="Calibri"/>
        <family val="2"/>
        <scheme val="minor"/>
      </rPr>
      <t>3)</t>
    </r>
  </si>
  <si>
    <t>Tahun Berakhirnya Kerjasama (YYYY)</t>
  </si>
  <si>
    <t>Interna-sional</t>
  </si>
  <si>
    <t>Nasional</t>
  </si>
  <si>
    <t>Wilayah/ Lokal</t>
  </si>
  <si>
    <t>Pendidikan</t>
  </si>
  <si>
    <t>…</t>
  </si>
  <si>
    <t>Σ</t>
  </si>
  <si>
    <t>Penelitian</t>
  </si>
  <si>
    <t>---</t>
  </si>
  <si>
    <t>Pengabdian kepada Masyarakat</t>
  </si>
  <si>
    <r>
      <t xml:space="preserve">Diisi dengan judul kegiatan kerjasama yang sudah terimplementasikan dalam </t>
    </r>
    <r>
      <rPr>
        <sz val="11"/>
        <color rgb="FFFF0000"/>
        <rFont val="Calibri"/>
        <family val="2"/>
        <scheme val="minor"/>
      </rPr>
      <t>3 tahun terakhir</t>
    </r>
    <r>
      <rPr>
        <sz val="11"/>
        <color theme="1"/>
        <rFont val="Calibri"/>
        <family val="2"/>
        <scheme val="minor"/>
      </rPr>
      <t>, melibatkan sumber daya dan memberikan manfaat bagi Program Studi yang dimonev</t>
    </r>
  </si>
  <si>
    <t>Contoh Lembaga Mitra Kelas Dunia:</t>
  </si>
  <si>
    <t>Perusahaan Multinasional</t>
  </si>
  <si>
    <t>Perusahaan Nasional Berstandar Tinggi</t>
  </si>
  <si>
    <t>Perusahaan Teknologi Global</t>
  </si>
  <si>
    <t>Perusahaan Rintisan (startup company) teknologi</t>
  </si>
  <si>
    <t>Organisasi Nirlaba kelas dunia</t>
  </si>
  <si>
    <t>Institusi/Organisasi multilateral</t>
  </si>
  <si>
    <t>Perguruan Tinggi yang masuk dalam QS100</t>
  </si>
  <si>
    <t>PT, Fakultas, atau PS dalam bidang yang relevan</t>
  </si>
  <si>
    <t>Instansi pemerintah, BUMN dan atau BUMD</t>
  </si>
  <si>
    <t>Rumah Sakit</t>
  </si>
  <si>
    <t>UMKM</t>
  </si>
  <si>
    <t>Kerjasama pendidikan, penelitian,dan PkM yang relevan 
dengan program studi 
dan dikelola oleh UPPS 
dalam 3 tahun terakhir.</t>
  </si>
  <si>
    <t>Jika RK ≥ 4 , maka A = 4</t>
  </si>
  <si>
    <t>Jika RK &lt; 4 , maka A = RK .</t>
  </si>
  <si>
    <t>RK = ((a x N1) + (b x N2) + (c x N3)) / NDTPS 
Faktor: a = 3 , b = 2 , c = 1 
N1 = Jumlah kerjasama pendidikan. 
N2 = Jumlah kerjasama penelitian. 
N3 = Jumlah kerjasama PkM. 
NDTPS = Jumlah dosen tetap yang ditugaskan sebagai pengampu mata kuliah dengan bidang keahlian yang sesuai dengan kompetensi inti program studi yang diakreditasi.</t>
  </si>
  <si>
    <t>Kerjasama tingkat internasional, nasional, wilayah/lokal yang relevan dengan program studi dan dikelola oleh UPPS dalam 3 tahun terakhir.</t>
  </si>
  <si>
    <t>Jika NI ≥ a , maka B = 4</t>
  </si>
  <si>
    <t>Jika NI &lt; a dan NN ≥ b , maka B = 3 + (NI / a)</t>
  </si>
  <si>
    <t>Jika NI = 0 dan NN = 0 dan NL ≥ c , maka B = 2</t>
  </si>
  <si>
    <t>NI = Jumlah kerjasama tingkat internasional. Faktor: a = 2 , b = 6 , c = 9 
NN = Jumlah kerjasama tingkat nasional. 
NW = Jumlah kerjasama tingkat wilayah/lokal.</t>
  </si>
  <si>
    <t xml:space="preserve">Tabel 2.2 Tata Pamong dan Tata Kelola </t>
  </si>
  <si>
    <t>Catatan</t>
  </si>
  <si>
    <t>Apakah UPPS memiliki dokumen formal struktur organisasi dan tata kerja yang dilengkapi tugas dan fungsinya, serta telah berjalan secara konsisten dan menjamin tata pamong yang baik serta berjalan efektif dan efisien</t>
  </si>
  <si>
    <t>Apakah UPPS memiliki praktek baik (best practices) dalam menerapkan tata pamong yang memenuhi 5 kaidah good governance:
1) Kredibel,
2) Transparan,
3) Akuntabel,
4) Bertanggung jawab,
5) Adil.
untuk menjamin penyelenggaraan program studi yang bermutu.</t>
  </si>
  <si>
    <t>link dokumentasi Laporan Kinerja (Dekan dan Kaprodi)</t>
  </si>
  <si>
    <t>Apakah Terdapat bukti/pengakuan yang sahih bahwa pimpinan UPPS memiliki karakter kepemimpinan operasional, organisasi, dan publik.</t>
  </si>
  <si>
    <t>Apakah Pimpinan UPPS mampu : 
1) melaksanakan 6 fungsi manajemen (perencanaan, pengorganisasian, penempatan personel, pelaksanaan, pengendalian dan pengawasan, pelaporan yang menjadi dasar tindak lanjut) secara efektif dan efisien, 
2) mengantisipasi dan menyelesaikan masalah pada situasi yang tidak terduga,
3) melakukan inovasi untuk menghasilkan nilai tambah</t>
  </si>
  <si>
    <t xml:space="preserve">UPPS menetapkan indikator kinerja tambahan berdasarkan standar pendidikan tinggi yang ditetapkan perguruan tinggi. Indikator kinerja tambahan mencakup seluruh kriteria serta menunjukkan daya saing UPPS dan program studi di tingkat inernasional. Data indikator kinerja tambahan telah diukur, dimonitor, dikaji, dan dianalisis untuk perbaikan berkelanjutan </t>
  </si>
  <si>
    <t>LKPS dan LED yang mencakup IKU dan IKT</t>
  </si>
  <si>
    <t>Analisis pencapaian kinerja UPPS di tiap kriteria memenuhi 2 aspek, dilaksanakan setiap tahun dan hasilnya dipublikasikan kepada para pemangku kepentingan</t>
  </si>
  <si>
    <t>apakah UPPS telah melaksanakan SPMI yang memenuhi 5 aspek: 1) dokumen legal pembentukan unsur pelaksana penjaminan mutu. 2) ketersediaan dokumen mutu: kebijakan SPMI, manual SPMI, standar SPMI, dan formulir SPMI. 3) terlaksananya siklus penjaminan mutu (siklus PPEPP) 4) bukti sahih efektivitas pelaksanaan penjaminan mutu. 5) memiliki external benchmarking dalam peningkatan mutu.</t>
  </si>
  <si>
    <t>UPPS melakukan Pengukuran kepuasan para pemangku kepentingan (mahasiswa, dosen, tenaga kependidikan, lulusan, pengguna, mitra industri, dan mitra lainnya) terhadap layanan manajemen, yang memenuhi aspek_x0002_aspek berikut: 1) menggunakan instrumen kepuasan yang sahih, andal, mudah digunakan, 2) dilaksanakan secara berkala, serta datanya terekam secara komprehensif, 3) dianalisis dengan metode yang tepat serta bermanfaat untuk pengambilan keputusan, 4) tingkat kepuasan dan umpan balik ditindaklanjuti untuk perbaikan dan peningkatan mutu luaran secara berkala dan tersistem. 5) dilakukan review terhadap pelaksanaan pengukuran kepuasan dosen dan mahasiswa, serta 6) hasilnya dipublikasikan dan mudah diakses oleh dosen dan mahasiswa</t>
  </si>
  <si>
    <t>Membandingkan apakah terdapat perbedaan Jumlah mahasiswa aktif (Kolom 7+8) dengan jumlah mahasiswa di PDDIKTI (kolom 9)</t>
  </si>
  <si>
    <t>Membandingkan persentase jumlah mahasiswa baru (kolom 5) dengan jumlah mahasiswa yang lulus seleksi (kolom 4)</t>
  </si>
  <si>
    <t>Membandingkan jumlah calon mahasiswa yang mendaftar (kolom 3) dengan jumlah yang lulus seleksi (kolom 4)</t>
  </si>
  <si>
    <t>Jika trend &lt; 10% dalam 3 tahun terakhir, maka PS perlu menjelaskan dan melakukan upaya untuk meningkatkan animo calon mahasiswa</t>
  </si>
  <si>
    <t>Jika trend &gt; 10% dalam 3 tahun terakhir, maka PS sudah melakukan upaya untuk meningkatkan animo calon mahasiswa</t>
  </si>
  <si>
    <t>Catatan Analisis</t>
  </si>
  <si>
    <t>Data yang diisikan adalah data 3 tahun terakhir</t>
  </si>
  <si>
    <t>Validitas data***=</t>
  </si>
  <si>
    <t>Persentase** =</t>
  </si>
  <si>
    <t>Rasio* =</t>
  </si>
  <si>
    <t>Jumlah</t>
  </si>
  <si>
    <t>Sem Genap 2020/2021</t>
  </si>
  <si>
    <t>Sem Ganjil 2020/2021</t>
  </si>
  <si>
    <t>Sem Genap 2019/2020</t>
  </si>
  <si>
    <t>Sem Ganjil 2019/2020</t>
  </si>
  <si>
    <t>Sem Genap 2018/2019</t>
  </si>
  <si>
    <t>Sem Ganjil 2018/2019</t>
  </si>
  <si>
    <t>Reguler</t>
  </si>
  <si>
    <t>Lulus Seleksi</t>
  </si>
  <si>
    <t>Pendaftar</t>
  </si>
  <si>
    <t>Jumlah Mahasiswa Aktif di PDDIKTI</t>
  </si>
  <si>
    <t>Jumlah Mahasiswa Aktif</t>
  </si>
  <si>
    <t>Jumlah Mahasiswa Baru</t>
  </si>
  <si>
    <t xml:space="preserve">Jumlah Calon Mahasiswa </t>
  </si>
  <si>
    <t>Daya Tampung</t>
  </si>
  <si>
    <t>Tabel 3a.  Seleksi Mahasiswa Baru</t>
  </si>
  <si>
    <t>Data yang diisikan adalah rincian nama di semester yang sedang dimonev</t>
  </si>
  <si>
    <t>….</t>
  </si>
  <si>
    <t>Mahasiswa Baru</t>
  </si>
  <si>
    <t>Lulus</t>
  </si>
  <si>
    <t>Semester Genap 2020/2021</t>
  </si>
  <si>
    <t>Tabel 3a-1 Lampiran Seleksi Mahasiswa Baru</t>
  </si>
  <si>
    <t>Mahasiswa</t>
  </si>
  <si>
    <t>NPM</t>
  </si>
  <si>
    <t>Nama Mahasiswa Aktif</t>
  </si>
  <si>
    <t>Tabel 3a-2 Lampiran Mahasiswa Aktif</t>
  </si>
  <si>
    <t>Jika tidak ada, maka tidak mendapat skor ( skor 0 - 1) --&gt; UPM memberikan saran misalnya: agar menjalin kerjasama dengan PT Luar Negeri</t>
  </si>
  <si>
    <r>
      <t xml:space="preserve">Jika Presentase &lt; 1 </t>
    </r>
    <r>
      <rPr>
        <sz val="9.9"/>
        <color theme="1"/>
        <rFont val="Calibri"/>
        <family val="2"/>
      </rPr>
      <t>%</t>
    </r>
    <r>
      <rPr>
        <sz val="11"/>
        <color theme="1"/>
        <rFont val="Calibri"/>
        <family val="2"/>
        <scheme val="minor"/>
      </rPr>
      <t xml:space="preserve"> artinya daya tarik program studi sedang, dan mendapat skor 2-3</t>
    </r>
  </si>
  <si>
    <r>
      <t xml:space="preserve">Jika Presentase </t>
    </r>
    <r>
      <rPr>
        <sz val="11"/>
        <color theme="1"/>
        <rFont val="Matura MT Script Capitals"/>
        <family val="4"/>
      </rPr>
      <t>≥</t>
    </r>
    <r>
      <rPr>
        <sz val="9.9"/>
        <color theme="1"/>
        <rFont val="Calibri"/>
        <family val="2"/>
      </rPr>
      <t xml:space="preserve"> 1 % </t>
    </r>
    <r>
      <rPr>
        <sz val="11"/>
        <color theme="1"/>
        <rFont val="Calibri"/>
        <family val="2"/>
        <scheme val="minor"/>
      </rPr>
      <t>artinya daya tarik program studi baik, dimana  dan akan mendapat skor 4 di LED/LKPT</t>
    </r>
  </si>
  <si>
    <t>Persentase jumlah mahasiswa asing  terhadap jumlah seluruh mahasiswa</t>
  </si>
  <si>
    <t>Paruh Waktu = pertukaran pelajar (student exchange), credit earning, atau kegiatan sejenis yang relevan</t>
  </si>
  <si>
    <t>Penuh Waktu = mengikuti program pendidikan secara penuh waktu (full time)</t>
  </si>
  <si>
    <t>Data mahasiswa asing dalam 3 tahun terakhir</t>
  </si>
  <si>
    <t>Persentase =</t>
  </si>
  <si>
    <t>Genap20/21</t>
  </si>
  <si>
    <t>Ganjil20/21</t>
  </si>
  <si>
    <t>Genap19/20</t>
  </si>
  <si>
    <t>Ganjil19/20</t>
  </si>
  <si>
    <t>Genap18/19</t>
  </si>
  <si>
    <t>Ganjil18/19</t>
  </si>
  <si>
    <t>Tahun</t>
  </si>
  <si>
    <t>Tabel 3b.  Mahasiswa Asing</t>
  </si>
  <si>
    <r>
      <t>Nama Mahasiswa Asing Paruh Waktu (</t>
    </r>
    <r>
      <rPr>
        <b/>
        <i/>
        <sz val="10"/>
        <color rgb="FF000000"/>
        <rFont val="Calibri"/>
        <family val="2"/>
        <scheme val="minor"/>
      </rPr>
      <t>Part-time</t>
    </r>
    <r>
      <rPr>
        <b/>
        <sz val="10"/>
        <color rgb="FF000000"/>
        <rFont val="Calibri"/>
        <family val="2"/>
        <scheme val="minor"/>
      </rPr>
      <t>)</t>
    </r>
  </si>
  <si>
    <r>
      <t>Nama Mahasiswa Asing Penuh Waktu (</t>
    </r>
    <r>
      <rPr>
        <b/>
        <i/>
        <sz val="10"/>
        <color rgb="FF000000"/>
        <rFont val="Calibri"/>
        <family val="2"/>
        <scheme val="minor"/>
      </rPr>
      <t>Full-time</t>
    </r>
    <r>
      <rPr>
        <b/>
        <sz val="10"/>
        <color rgb="FF000000"/>
        <rFont val="Calibri"/>
        <family val="2"/>
        <scheme val="minor"/>
      </rPr>
      <t>)</t>
    </r>
  </si>
  <si>
    <t>Tabel 3b-1 Lampiran Mahasiswa Asing</t>
  </si>
  <si>
    <t>3) bimbingan karir dan kewirausahaan</t>
  </si>
  <si>
    <t xml:space="preserve">2) kesejahteraan (bimbingan dan konseling, layanan beasiswa, dan layanan kesehatan), dan </t>
  </si>
  <si>
    <t>Adakah kemudahan akses dan mutu layanan yang baik untuk bidang  
1) penalaran, minat dan bakat</t>
  </si>
  <si>
    <t>Apakah tersedia layanan kemahasiswaan di bidang: 
1) penalaran, minat dan bakat
2) kesejahteraan (bimbingan dan konseling, layanan beasiswa, dan layanan kesehatan), dan 
3) bimbingan karir dan kewirausahaan</t>
  </si>
  <si>
    <t>Tabel 3c. Layanan Kemahasiswaan</t>
  </si>
  <si>
    <t>1. Lakukan analisis terhadap trend jumlah pendaftar (kolom 3) dalam 3 tahun terakhir</t>
  </si>
  <si>
    <t>2. Rasio</t>
  </si>
  <si>
    <t>3. Persentase</t>
  </si>
  <si>
    <t>4. Validitas data</t>
  </si>
  <si>
    <t>Tabel 4a1.  Dosen Tetap</t>
  </si>
  <si>
    <t>JA</t>
  </si>
  <si>
    <t>Tenaga Pengajar</t>
  </si>
  <si>
    <t>Asisten Ahli</t>
  </si>
  <si>
    <t>Lektor</t>
  </si>
  <si>
    <t>Lektor Kepala</t>
  </si>
  <si>
    <t>Guru Besar</t>
  </si>
  <si>
    <t>Nama Dosen</t>
  </si>
  <si>
    <t>NIDN/NIDK</t>
  </si>
  <si>
    <t>Pendidikan Pasca Sarjana</t>
  </si>
  <si>
    <t>Bidang Keahlian</t>
  </si>
  <si>
    <t>Kesesuaian dengan Kompetensi Inti PS</t>
  </si>
  <si>
    <t>Jabatan Akademik</t>
  </si>
  <si>
    <t>Sertifikat Pendidik Profesional</t>
  </si>
  <si>
    <t>Sertifikat  Kompetensi/ Profesi/  Industri</t>
  </si>
  <si>
    <t>Mata Kuliah yang Diampu pada PS yang Di-monev</t>
  </si>
  <si>
    <t>Kesesuaian Bidang Keahlian dengan Mata Kuliah yang Diampu</t>
  </si>
  <si>
    <t>Mata Kuliah yang Diampu pada PS Lain</t>
  </si>
  <si>
    <t>Magister/ Magister Terapan/ Spesialis</t>
  </si>
  <si>
    <t>Doktor/ Doktor Terapan/ Spesialis</t>
  </si>
  <si>
    <t>Jumlah Dosen Tetap di PDDIKTI = …..</t>
  </si>
  <si>
    <t>Rasio Mahasiswa terhadap dosen tetap (prodi)….......</t>
  </si>
  <si>
    <t>Rasio Mahasiswa terhadap dosen tetap (PDDIKTI) ….......</t>
  </si>
  <si>
    <t>Kolom 4 di isi dengan nama program studi pada pendidikan S2 atau S3 yang pernah diikuti</t>
  </si>
  <si>
    <t>Kolom 5 diisi dengan bidang keahlian sesuai pendidikan S2 atau S3 yang relevan dengan mata kuliah yang diampu</t>
  </si>
  <si>
    <t>Kolom 6 di isi dengan centang V jika bidang keahlian sesuai dengan kompetisi inti program studi</t>
  </si>
  <si>
    <t>Kolom 8 diisi dengan nomor SERDOS</t>
  </si>
  <si>
    <t>Kolom 9 diisi untuk program studi D3 dan D4</t>
  </si>
  <si>
    <t>Kolom 10 diisi nama mata kuliah yang diampu</t>
  </si>
  <si>
    <t>Kolom 11 di isi dengan centang V jika bidang keahlian sesuai dengan MK yang diampu</t>
  </si>
  <si>
    <t>Kolom 12 di isi dengan nama mata kuliah yang diampu pada program studi lain</t>
  </si>
  <si>
    <t>Bandingkan jumlah dan nama Dosen Tetap pada kolom 1 dan 2 dengan data di PDDIKTI</t>
  </si>
  <si>
    <t>Jika terdapat perbedaan maka UPM memberikan saran agar data harus segera di update</t>
  </si>
  <si>
    <t>Kecukupan jumlah DTPS</t>
  </si>
  <si>
    <t>Jika NDTPS ≥ 12 , maka Skor = 4</t>
  </si>
  <si>
    <t>Jika 3 ≤ NDTPS &lt; 12 , maka Skor = ((2 x NDTPS) + 12) / 9</t>
  </si>
  <si>
    <t>Tidak ada skor antara 0 dan 2</t>
  </si>
  <si>
    <t>Jika NDTPS &lt; 3 , maka Skor = 0</t>
  </si>
  <si>
    <t>NDTPS = Jumlah dosen tetap yang ditugaskan sebagai pengampu mata kuliah dengan bidang keahlian yang sesuai dengan kompetensi inti program studi yang diakreditasi</t>
  </si>
  <si>
    <t>Kualifikasi akademik DTPS.</t>
  </si>
  <si>
    <t>Jika PDS3 ≥ 50% , maka Skor = 4</t>
  </si>
  <si>
    <t>Jika PDS3 &lt; 50% , maka Skor = 2 + (4 x PDS3)</t>
  </si>
  <si>
    <t>Tidak ada Skor kurang dari 2</t>
  </si>
  <si>
    <t>NDS3 = Jumlah DTPS yang berpendidikan tertinggi Doktor/Doktor Terapan/Subspesialis. NDTPS = Jumlah dosen tetap yang ditugaskan sebagai pengampu mata kuliah dengan bidang keahlian yang sesuai dengan kompetensi inti program studi yang diakreditasi. PDS3 = (NDS3 / NDTPS) x 100%</t>
  </si>
  <si>
    <t>Jabatan Akademik DTPS</t>
  </si>
  <si>
    <t>Jika PGBLKL ≥ 70% , maka Skor = 4</t>
  </si>
  <si>
    <t>Jika PGBLKL &lt; 70% , maka Skor = 2 + ((20 x PGBLKL) /7)</t>
  </si>
  <si>
    <t>NDGB = Jumlah DTPS yang memiliki jabatan akademik Guru Besar. 
NDLK = Jumlah DTPS yang memiliki jabatan akademik Lektor Kepala. 
NDL = Jumlah DTPS yang memiliki jabatan akademik Lektor. 
NDTPS = Jumlah dosen tetap yang ditugaskan sebagai pengampu mata kuliah dengan bidang keahlian yang sesuai dengan kompetensi inti program studi yang diakreditasi. 
PGBLKL = ((NDGB + NDLK + NDL) / NDTPS) x 100%</t>
  </si>
  <si>
    <t>Jika tidak ada, maka tidak mendapat skor ( skor 0 - 1) --&gt; UPM memberikan saran misalnya: agar mendorong dosen mengurus kepangkatan</t>
  </si>
  <si>
    <t>3&amp;4</t>
  </si>
  <si>
    <t>Hitung persentase jumlah dosen yang memiliki sertifikat pendidik profesional/sertifikat profesi terhadap Jumlah seluruh Dosen Tetap</t>
  </si>
  <si>
    <r>
      <t xml:space="preserve">Jika Presentase </t>
    </r>
    <r>
      <rPr>
        <sz val="11"/>
        <rFont val="Matura MT Script Capitals"/>
        <family val="4"/>
      </rPr>
      <t>≥</t>
    </r>
    <r>
      <rPr>
        <sz val="9.9"/>
        <rFont val="Calibri"/>
        <family val="2"/>
      </rPr>
      <t xml:space="preserve"> 80% </t>
    </r>
    <r>
      <rPr>
        <sz val="11"/>
        <rFont val="Calibri"/>
        <family val="2"/>
        <scheme val="minor"/>
      </rPr>
      <t>artinya baik, dimana  dan akan mendapat skor 4 di LED/LKPT</t>
    </r>
  </si>
  <si>
    <r>
      <t>Jika Presentase &lt; 80</t>
    </r>
    <r>
      <rPr>
        <sz val="9.9"/>
        <rFont val="Calibri"/>
        <family val="2"/>
      </rPr>
      <t>%</t>
    </r>
    <r>
      <rPr>
        <sz val="11"/>
        <rFont val="Calibri"/>
        <family val="2"/>
        <scheme val="minor"/>
      </rPr>
      <t xml:space="preserve"> artinya cukup baik, dan bisa mendapat skor 2-3</t>
    </r>
  </si>
  <si>
    <t>Jika tidak ada, maka tidak mendapat skor ( skor 0 - 1) --&gt; UPM memberikan saran misalnya: agar mendorong dosen mengurus SERDOS</t>
  </si>
  <si>
    <t>Hitung Rasio Jumlah mahasiswa terhadap jumlah dosen tetap /RMD (gunakan data tabel 1 dan tabel 2)</t>
  </si>
  <si>
    <t>Untuk Kelompok Sains Teknologi:</t>
  </si>
  <si>
    <r>
      <t xml:space="preserve">Jika Rasio 15 </t>
    </r>
    <r>
      <rPr>
        <sz val="11"/>
        <color theme="1"/>
        <rFont val="Calibri"/>
        <family val="2"/>
      </rPr>
      <t>≤</t>
    </r>
    <r>
      <rPr>
        <sz val="10.35"/>
        <color theme="1"/>
        <rFont val="Calibri"/>
        <family val="2"/>
      </rPr>
      <t xml:space="preserve"> RMD </t>
    </r>
    <r>
      <rPr>
        <sz val="9.9"/>
        <color theme="1"/>
        <rFont val="Calibri"/>
        <family val="2"/>
      </rPr>
      <t xml:space="preserve">≤ 25 </t>
    </r>
    <r>
      <rPr>
        <sz val="11"/>
        <color theme="1"/>
        <rFont val="Calibri"/>
        <family val="2"/>
        <scheme val="minor"/>
      </rPr>
      <t>artinya baik dan akan mendapat skor 4 di LED/LKPT</t>
    </r>
  </si>
  <si>
    <t>Jika Rasio 25 ≤ RMD ≤ 35 artinya cukup baik, dan mendapat skor 2-3</t>
  </si>
  <si>
    <t xml:space="preserve">Jika &gt; 35 , maka tidak mendapat skor ( skor 0) --&gt; sarannya agar prodi segera menyesuaikan dengan misalnya menambah dosen </t>
  </si>
  <si>
    <t>Untuk Kelompok Humaniora</t>
  </si>
  <si>
    <r>
      <t xml:space="preserve">Jika Rasio 25 </t>
    </r>
    <r>
      <rPr>
        <sz val="11"/>
        <color theme="1"/>
        <rFont val="Calibri"/>
        <family val="2"/>
      </rPr>
      <t>≤</t>
    </r>
    <r>
      <rPr>
        <sz val="10.35"/>
        <color theme="1"/>
        <rFont val="Calibri"/>
        <family val="2"/>
      </rPr>
      <t xml:space="preserve"> RMD </t>
    </r>
    <r>
      <rPr>
        <sz val="9.9"/>
        <color theme="1"/>
        <rFont val="Calibri"/>
        <family val="2"/>
      </rPr>
      <t xml:space="preserve">≤ 35 </t>
    </r>
    <r>
      <rPr>
        <sz val="11"/>
        <color theme="1"/>
        <rFont val="Calibri"/>
        <family val="2"/>
        <scheme val="minor"/>
      </rPr>
      <t>artinya baik dan akan mendapat skor 4 di LED/LKPT</t>
    </r>
  </si>
  <si>
    <t>Jika Rasio 35 ≤ RMD ≤ 50 artinya cukup baik, dan mendapat skor 2-3</t>
  </si>
  <si>
    <t xml:space="preserve">Jika &gt; 50 , maka tidak mendapat skor ( skor 0) --&gt; sarannya agar prodi segera menyesuaikan dengan misalnya menambah dosen </t>
  </si>
  <si>
    <t>NM = Jumlah mahasiswa pada saat TS. 
NDTPS = Jumlah dosen tetap yang ditugaskan sebagai pengampu mata kuliah dengan bidang keahlian yang sesuai dengan kompetensi inti program studi yang diakreditasi. 
RMD = NM / NDTPS</t>
  </si>
  <si>
    <t>Tabel 4a2 Dosen Pembimbing Utama Tugas Akhir</t>
  </si>
  <si>
    <t>Jumlah Mahasiswa yang Dibimbing</t>
  </si>
  <si>
    <t>Rata-rata Jumlah Bimbingan di semua Program/ Semester</t>
  </si>
  <si>
    <t>pada Program Studi (PS)</t>
  </si>
  <si>
    <t>pada PS Lain di PT yang sama</t>
  </si>
  <si>
    <t>Rata-rata</t>
  </si>
  <si>
    <r>
      <t xml:space="preserve">Jika Rata-rata jumlah bimbingan </t>
    </r>
    <r>
      <rPr>
        <sz val="11"/>
        <color theme="1"/>
        <rFont val="Calibri"/>
        <family val="2"/>
      </rPr>
      <t>≤</t>
    </r>
    <r>
      <rPr>
        <sz val="9.9"/>
        <color theme="1"/>
        <rFont val="Calibri"/>
        <family val="2"/>
      </rPr>
      <t xml:space="preserve"> 6 </t>
    </r>
    <r>
      <rPr>
        <sz val="11"/>
        <color theme="1"/>
        <rFont val="Calibri"/>
        <family val="2"/>
        <scheme val="minor"/>
      </rPr>
      <t>artinya baik, dimana akan mendapat skor 4 di LED/LKPT</t>
    </r>
  </si>
  <si>
    <r>
      <t xml:space="preserve">Jika Rata-rata jumlah bimbingan 6 &lt; rata-rata </t>
    </r>
    <r>
      <rPr>
        <sz val="11"/>
        <color theme="1"/>
        <rFont val="Calibri"/>
        <family val="2"/>
      </rPr>
      <t>≤</t>
    </r>
    <r>
      <rPr>
        <sz val="11"/>
        <color theme="1"/>
        <rFont val="Calibri"/>
        <family val="2"/>
        <scheme val="minor"/>
      </rPr>
      <t xml:space="preserve"> 10 artinya cukup baik, dan bisa mendapat skor 2-3</t>
    </r>
  </si>
  <si>
    <t>Tabel 4a3 Ekuivalen Waktu Mengajar Penuh (EWMP) Dosen Tetap PT</t>
  </si>
  <si>
    <t>Nama Dosen (DT)</t>
  </si>
  <si>
    <t>Ekuivalen Waktu Mengajar Penuh (EWMP) pada saat dimonev dalam satuan kredit semester (sks)</t>
  </si>
  <si>
    <t>Jumlah (sks)</t>
  </si>
  <si>
    <t>Rata-rata per Semester (sks)</t>
  </si>
  <si>
    <t>Pendidikan: Pembelajaran dan Pembimbingan</t>
  </si>
  <si>
    <t>PkM</t>
  </si>
  <si>
    <t>Tugas Tambahan dan/atau Penunjang</t>
  </si>
  <si>
    <t>PS yang di-monev</t>
  </si>
  <si>
    <t>PS Lain di dalam PT</t>
  </si>
  <si>
    <t>PS Lain di luar PT</t>
  </si>
  <si>
    <t>Jika 12 ≤ EWMP ≤ 16 , maka Skor = 4</t>
  </si>
  <si>
    <t>Jika 6 ≤ EWMP &lt; 12 , maka Skor = ((2 x EWMP) - 12) / 3 
Jika 16 &lt; EWMP ≤ 18 , maka Skor = 36 - (2 x EWMP)</t>
  </si>
  <si>
    <t>Jika EWMP &lt; 6 atau EWMP &gt; 18 , maka Skor = 0</t>
  </si>
  <si>
    <t xml:space="preserve">Tabel 4a4 Dosen Tidak Tetap </t>
  </si>
  <si>
    <t>Mata Kuliah yang Diampu pada PS yang di-monev</t>
  </si>
  <si>
    <t xml:space="preserve">Kolom 6 diisi dengan klik pilih Jabatan Akademik </t>
  </si>
  <si>
    <t>Kolom 7 diisi dengan nomor SERDOS</t>
  </si>
  <si>
    <t>Kolom 8 diisi untuk program studi D3 dan D4</t>
  </si>
  <si>
    <t>Kolom 9 diisi nama mata kuliah yang diampu</t>
  </si>
  <si>
    <t>Kolom 10 di isi dengan centang V jika bidang keahlian sesuai dengan MK yang diampu</t>
  </si>
  <si>
    <t xml:space="preserve">Bandingkan jumlah Dosen Tidak Tetap dengan Total seluruh jumlah dosen tetap dan dosen tidak tetap dikalikan 100% </t>
  </si>
  <si>
    <t>DTT/(DT+DTT)*100%</t>
  </si>
  <si>
    <r>
      <t xml:space="preserve">Jika rasio DTT </t>
    </r>
    <r>
      <rPr>
        <sz val="11"/>
        <color theme="1"/>
        <rFont val="Calibri"/>
        <family val="2"/>
      </rPr>
      <t>≤ 10% maka mendapat nilai baik (skor 4)</t>
    </r>
  </si>
  <si>
    <r>
      <t xml:space="preserve">Jika Rasio DTT 10% </t>
    </r>
    <r>
      <rPr>
        <sz val="11"/>
        <color theme="1"/>
        <rFont val="Calibri"/>
        <family val="2"/>
      </rPr>
      <t>≤</t>
    </r>
    <r>
      <rPr>
        <sz val="10.35"/>
        <color theme="1"/>
        <rFont val="Calibri"/>
        <family val="2"/>
      </rPr>
      <t xml:space="preserve"> Rasio DTT </t>
    </r>
    <r>
      <rPr>
        <sz val="9.9"/>
        <color theme="1"/>
        <rFont val="Calibri"/>
        <family val="2"/>
      </rPr>
      <t xml:space="preserve">≤ 40% </t>
    </r>
    <r>
      <rPr>
        <sz val="11"/>
        <color theme="1"/>
        <rFont val="Calibri"/>
        <family val="2"/>
        <scheme val="minor"/>
      </rPr>
      <t>artinya cukup dan mendapat skor 1-3</t>
    </r>
  </si>
  <si>
    <r>
      <t>Jika Rasio DTT &gt;</t>
    </r>
    <r>
      <rPr>
        <sz val="9.9"/>
        <color theme="1"/>
        <rFont val="Calibri"/>
        <family val="2"/>
      </rPr>
      <t xml:space="preserve"> 40% </t>
    </r>
    <r>
      <rPr>
        <sz val="11"/>
        <color theme="1"/>
        <rFont val="Calibri"/>
        <family val="2"/>
        <scheme val="minor"/>
      </rPr>
      <t>artinya terlalu banyak dan mendapat skor 0 --&gt; sarankan untuk mengurangi jumlah dosen tidak tetap (DTT)</t>
    </r>
  </si>
  <si>
    <t>Tabel 4a5 Kualifikasi Tenaga Pendidik</t>
  </si>
  <si>
    <t>Unit Kerja</t>
  </si>
  <si>
    <t>Nama Tenaga Pendidik/Laboran</t>
  </si>
  <si>
    <t>Sertifikasi (laboran)</t>
  </si>
  <si>
    <t>Status Tenaga Pendidik</t>
  </si>
  <si>
    <t>Kualifikasi Pendidikan</t>
  </si>
  <si>
    <t>Tetap</t>
  </si>
  <si>
    <t>Tidak Tetap</t>
  </si>
  <si>
    <t>&lt; S1</t>
  </si>
  <si>
    <t>S1</t>
  </si>
  <si>
    <t>S2</t>
  </si>
  <si>
    <t>S3</t>
  </si>
  <si>
    <t>Di isi dengan tanda V</t>
  </si>
  <si>
    <r>
      <t xml:space="preserve">UPPS memiliki tenaga kependidikan yang memenuhi </t>
    </r>
    <r>
      <rPr>
        <sz val="11"/>
        <color rgb="FFFF0000"/>
        <rFont val="Calibri"/>
        <family val="2"/>
        <scheme val="minor"/>
      </rPr>
      <t>tingkat kecukupan (jumlah tendik)</t>
    </r>
    <r>
      <rPr>
        <sz val="11"/>
        <color theme="1"/>
        <rFont val="Calibri"/>
        <family val="2"/>
        <scheme val="minor"/>
      </rPr>
      <t xml:space="preserve"> dan </t>
    </r>
    <r>
      <rPr>
        <sz val="11"/>
        <color rgb="FFFF0000"/>
        <rFont val="Calibri"/>
        <family val="2"/>
        <scheme val="minor"/>
      </rPr>
      <t>kualifikasi (pendidikan dan sertifikasi keahlian)</t>
    </r>
    <r>
      <rPr>
        <sz val="11"/>
        <color theme="1"/>
        <rFont val="Calibri"/>
        <family val="2"/>
        <scheme val="minor"/>
      </rPr>
      <t xml:space="preserve"> berdasarkan kebutuhan layanan program studi dan mendukung pelaksanaan akademik, fungsi unit pengelola, serta pengembangan program studi.</t>
    </r>
  </si>
  <si>
    <t>UPPS memiliki jumlah laboran yang cukup terhadap jumlah laboratorium yang digunakan program studi, kualifikasinya sesuai dengan laboratorium yang menjadi tanggungjawabnya, serta bersertifikat laboran dan bersertifikat kompetensi tertentu sesuai bidang tugasnya</t>
  </si>
  <si>
    <t>Tabel 4.a.6 Dosen Industri/Praktisi</t>
  </si>
  <si>
    <t>Diisi oleh pengusul dari Program Studi pada program Diploma Tiga/Sarjana Terapan</t>
  </si>
  <si>
    <t>Nama Dosen Industri/Praktisi</t>
  </si>
  <si>
    <t>NIDK</t>
  </si>
  <si>
    <t>Perusahaan/ Industri</t>
  </si>
  <si>
    <t>Pendidikan Tertinggi</t>
  </si>
  <si>
    <t>Sertifikat Profesi/ Kompetensi/ Industri</t>
  </si>
  <si>
    <t>Mata Kuliah yang Diampu</t>
  </si>
  <si>
    <t>Bobot Kredit (sks)</t>
  </si>
  <si>
    <t>NIDK = Nomor Induk Dosen Khusus jika ada</t>
  </si>
  <si>
    <t>Bidang keahlian sesuai pendidikan tertinggi</t>
  </si>
  <si>
    <t>Tabel 4b1 Pengakuan/Rekognisi Dosen Tetap PS</t>
  </si>
  <si>
    <t>Rekognisi dan Bukti Pendukung</t>
  </si>
  <si>
    <t>Tingkat</t>
  </si>
  <si>
    <t>Tahun (YYYY)*</t>
  </si>
  <si>
    <t>Wilayah</t>
  </si>
  <si>
    <t>Internasional</t>
  </si>
  <si>
    <t>...</t>
  </si>
  <si>
    <t>RRD = NRD/NDTPS</t>
  </si>
  <si>
    <t>=</t>
  </si>
  <si>
    <t>Kolom 4</t>
  </si>
  <si>
    <r>
      <t xml:space="preserve">Pengakuan/Rekognisi atas kepakaran/prestasi/kinerja dalam </t>
    </r>
    <r>
      <rPr>
        <b/>
        <sz val="11"/>
        <color theme="1"/>
        <rFont val="Calibri"/>
        <family val="2"/>
        <scheme val="minor"/>
      </rPr>
      <t>3 tahun terakhir</t>
    </r>
    <r>
      <rPr>
        <sz val="11"/>
        <color theme="1"/>
        <rFont val="Calibri"/>
        <family val="2"/>
        <scheme val="minor"/>
      </rPr>
      <t>:</t>
    </r>
  </si>
  <si>
    <t>a</t>
  </si>
  <si>
    <t>Menjadi Visiting Lecturer atau Visiting scholar di PS terakreditasi A / Unggul atau PS internasional bereputasi</t>
  </si>
  <si>
    <t>b</t>
  </si>
  <si>
    <t>Menjadi Keynote speaker / invited speaker pada pertemuan ilmiah</t>
  </si>
  <si>
    <t>c</t>
  </si>
  <si>
    <t xml:space="preserve">Menjadi editor atau mitra bestari pada jurnal nasional nasional terakreditasi/jurnal internasional bereputasi di bidang yang sesuai dengan bidang program studi. </t>
  </si>
  <si>
    <t>d</t>
  </si>
  <si>
    <t>menjadi staf ahli/narasumber di lembaga tingkat wilayah/nasional/internasional pada bidang yang sesuai dengan bidang program studi (untuk pengusul dari program studi pada program Sarjana/Magister/Doktor), atau menjadi tenaga ahli/konsultan di lembaga/industri tingkat wilayah/nasional/ internasional pada bidang yang sesuai dengan bidang program studi (untuk pengusul dari program studi pada program Diploma Tiga/Sarjana Terapan/Magister Terapan/Doktor Terapan)</t>
  </si>
  <si>
    <t>e</t>
  </si>
  <si>
    <t>mendapat penghargaan atas prestasi dan kinerja di tingkat wilayah/nasional/internasional.</t>
  </si>
  <si>
    <t>Hitung Rasio Jumlah Pengakuan dibagi jumlah Dosen Tetap PS (RRD)</t>
  </si>
  <si>
    <t>RRD = NRD / NDTPS</t>
  </si>
  <si>
    <t>NRD = jumlah pengakuan atas prestasi (kolom 5+6+7)</t>
  </si>
  <si>
    <t>NDTPS = jumlah dosen tetap PS (lihat Tabel 2a)</t>
  </si>
  <si>
    <r>
      <t xml:space="preserve">Jika Rasio jumlah pengakuan atas prestasi terhadap jumlah dosen tetap PS (RRD) </t>
    </r>
    <r>
      <rPr>
        <sz val="11"/>
        <color theme="1"/>
        <rFont val="Matura MT Script Capitals"/>
        <family val="4"/>
      </rPr>
      <t>≥</t>
    </r>
    <r>
      <rPr>
        <sz val="11"/>
        <color theme="1"/>
        <rFont val="Calibri"/>
        <family val="2"/>
      </rPr>
      <t xml:space="preserve"> 0,5, maka mendapatkan skor maksimum 4</t>
    </r>
  </si>
  <si>
    <r>
      <t>Jika Rasio jumlah pengakuan atas prestasi terhadap jumlah dosen tetap PS (RRD) &lt;</t>
    </r>
    <r>
      <rPr>
        <sz val="11"/>
        <color theme="1"/>
        <rFont val="Calibri"/>
        <family val="2"/>
      </rPr>
      <t xml:space="preserve"> 0,5, maka mendapatkan skor 2-3</t>
    </r>
  </si>
  <si>
    <r>
      <t>Jika Rasio jumlah pengakuan atas prestasi terhadap jumlah dosen tetap tidak ada skor</t>
    </r>
    <r>
      <rPr>
        <sz val="11"/>
        <color theme="1"/>
        <rFont val="Calibri"/>
        <family val="2"/>
      </rPr>
      <t>, maka mendapatkan nilai 0-1</t>
    </r>
  </si>
  <si>
    <t>--&gt; UPM menyarankan agar Prodi lebih aktif memacu dosen untuk meningkatkan kepakaran/prestasi para dosen dan aktif dalam berbagai kegiatan keilmuan</t>
  </si>
  <si>
    <t>Tabel 4b2 Penelitian Dosen Tetap</t>
  </si>
  <si>
    <t>Sumber Pembiayaan</t>
  </si>
  <si>
    <t>Jumlah Judul Penelitian</t>
  </si>
  <si>
    <t>a) Perguruan tinggi
b) Mandiri</t>
  </si>
  <si>
    <t>Lembaga dalam negeri (diluar PT)</t>
  </si>
  <si>
    <t>Lembaga luar negeri</t>
  </si>
  <si>
    <t>Kegiatan penelitian tercatat di unit/lembaga yang mengelola kegiatan penelitian di tingkat Perguruan Tinggi/UPPS</t>
  </si>
  <si>
    <t>Jika RI ≥ a , maka Skor = 4</t>
  </si>
  <si>
    <t>Jika RI &lt; a dan RN ≥ b , maka Skor = 3 + (RI / a)</t>
  </si>
  <si>
    <t>Jika 0 &lt; RI &lt; a dan 0 &lt; RN &lt; b , maka Skor = 2 + (2 x (RI/a)) + (RN/b) - ((RI x RN)/(a x b))</t>
  </si>
  <si>
    <t>Jika RI = 0 dan RN = 0 dan RL ≥ c , maka Skor = 2</t>
  </si>
  <si>
    <t>Jika RI = 0 dan RN = 0 dan RL &lt; c , maka Skor = (2 x RL) / c</t>
  </si>
  <si>
    <t>RI = NI / 3 / NDTPS , RN = NN / 3 / NDTPS , RL = NL / 3 / NDTPS 
Faktor: a = 0,05 , b = 0,3 , c = 1 
NI = Jumlah penelitian dengan sumber pembiayaan luar negeri dalam 3 tahun terakhir. 
NN = Jumlah penelitian dengan sumber pembiayaan dalam negeri dalam 3 tahun terakhir. 
NL = Jumlah penelitian dengan sumber pembiayaan PT/ mandiri dalam 3 tahun terakhir. 
NDTPS = Jumlah dosen tetap yang ditugaskan sebagai pengampu mata kuliah dengan bidang keahlian yang sesuai dengan kompetensi inti program studi yang diakreditasi.</t>
  </si>
  <si>
    <r>
      <t xml:space="preserve">Tabel 4b2-1 Lampiran Penelitian Dosen Tetap </t>
    </r>
    <r>
      <rPr>
        <b/>
        <sz val="11"/>
        <color rgb="FFFF0000"/>
        <rFont val="Calibri"/>
        <family val="2"/>
        <scheme val="minor"/>
      </rPr>
      <t>(Diisi oleh masing-masing dosen)</t>
    </r>
  </si>
  <si>
    <t>Judul Penelitian</t>
  </si>
  <si>
    <t>Keterangan (No SK)</t>
  </si>
  <si>
    <t>UPM melakukan rekapitulasi Tabel Isian Dosen</t>
  </si>
  <si>
    <t>Tabel 4b3 Pengabdian Kepada Masyarakat (PkM) Dosen Tetap</t>
  </si>
  <si>
    <t>Jumlah Judul PkM</t>
  </si>
  <si>
    <t>Perguruan tinggi atau mandiri</t>
  </si>
  <si>
    <t>Kegiatan PkM tercatat di unit/lembaga yang mengelola kegiatan penelitian di tingkat Perguruan Tinggi/UPPS</t>
  </si>
  <si>
    <t>RI = NI / 3 / NDTPS , RN = NN / 3 / NDTPS , RL = NL / 3 / NDTPS Faktor: a = 0,05 , b = 0,3 , c = 1 
NI = Jumlah PkM dengan sumber pembiayaan luar negeri dalam 3 tahun terakhir. 
NN = Jumlah PkM dengan sumber pembiayaan dalam negeri dalam 3 tahun terakhir. 
NL = Jumlah PkM dengan sumber pembiayaan PT/ mandiri dalam 3 tahun terakhir. 
NDTPS = Jumlah dosen tetap yang ditugaskan sebagai pengampu mata kuliah dengan bidang keahlian yang sesuai dengan kompetensi inti program studi yang diakreditasi.</t>
  </si>
  <si>
    <r>
      <t xml:space="preserve">Tabel 4b3-1 Lampiran Pengabdian Kepada Masyarakat Dosen Tetap </t>
    </r>
    <r>
      <rPr>
        <b/>
        <sz val="11"/>
        <color rgb="FFFF0000"/>
        <rFont val="Calibri"/>
        <family val="2"/>
        <scheme val="minor"/>
      </rPr>
      <t>(Diisi oleh masing-masing Dosen)</t>
    </r>
  </si>
  <si>
    <t>Judul Pengabdian Kepada Masyarakat</t>
  </si>
  <si>
    <t>Tabel 4b4 Publikasi Ilmiah Dosen</t>
  </si>
  <si>
    <t>Jenis Publikasi</t>
  </si>
  <si>
    <t xml:space="preserve">Jumlah Judul </t>
  </si>
  <si>
    <t>Jurnal penelitian tidak terakreditasi</t>
  </si>
  <si>
    <t>Jurnal penelitian nasional terakreditasi</t>
  </si>
  <si>
    <t>Jurnal penelitian internasional</t>
  </si>
  <si>
    <t>Jurnal penelitian internasional bereputasi</t>
  </si>
  <si>
    <t>Seminar wilayah/lokal/perguruan tinggi</t>
  </si>
  <si>
    <t>Seminar nasional</t>
  </si>
  <si>
    <t>Seminar internasional</t>
  </si>
  <si>
    <t>Tulisan di media massa wilayah</t>
  </si>
  <si>
    <t>Tulisan di media massa nasional</t>
  </si>
  <si>
    <t>Tulisan di media massa internasional</t>
  </si>
  <si>
    <t>Publikasi ilmiah dengan tema yang relevan dengan bidang program studi yang dihasilkan DTPS dalam 3 tahun terakhir</t>
  </si>
  <si>
    <t>Jika RI ≥ a, maka Skor = 4</t>
  </si>
  <si>
    <t>Jika RI = 0 dan RN = 0 dan RW ≥ c , maka Skor = 2</t>
  </si>
  <si>
    <t>Jika RI = 0 dan RN = 0 dan RW &lt; c , maka Skor = (2 x RW) / c</t>
  </si>
  <si>
    <t>RW = (NA1 + NB1 + NC1) / NDTPS , RN = (NA2 + NA3 + NB2 + NC2) / NDTPS , RI = (NA4 + NB3 + NC3) / NDTPS 
Faktor: a = 0,1 , b = 1 , c = 2 
NA1 = Jumlah publikasi di jurnal nasional tidak terakreditasi. 
NA2 = Jumlah publikasi di jurnal nasional terakreditasi. 
NA3 = Jumlah publikasi di jurnal internasional. 
NA4 = Jumlah publikasi di jurnal internasional bereputasi. 
NB1 = Jumlah publikasi di seminar wilayah/lokal/PT. 
NB2 = Jumlah publikasi di seminar nasional. 
NB3 = Jumlah publikasi di seminar internasional. 
NC1 = Jumlah tulisan di media massa wilayah. 
NC1 = Jumlah tulisan di media massa nasional. 
NC3 = Jumlah tulisan di media massa internasional. 
NDTPS = Jumlah dosen tetap yang ditugaskan sebagai pengampu mata kuliah dengan bidang keahlian yang sesuai dengan kompetensi inti program studi yang dimonev.</t>
  </si>
  <si>
    <r>
      <t xml:space="preserve">Tabel 4b4-1 Lampiran Publikasi Ilmiah Dosen </t>
    </r>
    <r>
      <rPr>
        <b/>
        <sz val="12"/>
        <color rgb="FFFF0000"/>
        <rFont val="Calibri"/>
        <family val="2"/>
        <scheme val="minor"/>
      </rPr>
      <t>(Disi oleh masing-masing Dosen)</t>
    </r>
  </si>
  <si>
    <t>Jenis Publikasi Ilmiah</t>
  </si>
  <si>
    <t xml:space="preserve">Keterangan Publikasi </t>
  </si>
  <si>
    <t>Kolom 3 dipilih Jenis Publikasi Ilmiah</t>
  </si>
  <si>
    <t xml:space="preserve">Kolom 4 ditulis keterangan Judul publikasi, Nama Jurnal/media publikasi, </t>
  </si>
  <si>
    <t>Pagelaran/pameran/presentasi dalam forum di tingkat wilayah</t>
  </si>
  <si>
    <t>Pagelaran/pameran/presentasi dalam forum di tingkat nasional</t>
  </si>
  <si>
    <t>Pagelaran/pameran/presentasi dalam forum di tingkat internasional</t>
  </si>
  <si>
    <r>
      <t>Tabel 4b_4-1 Lampiran Pagelaran/Pameran/Presentasi/Publikasi Ilmiah DTPS</t>
    </r>
    <r>
      <rPr>
        <b/>
        <sz val="12"/>
        <color rgb="FFFF0000"/>
        <rFont val="Calibri"/>
        <family val="2"/>
        <scheme val="minor"/>
      </rPr>
      <t xml:space="preserve"> (Disi oleh masing-masing Dosen)</t>
    </r>
  </si>
  <si>
    <r>
      <t xml:space="preserve">Tabel 4.b.5) Karya Ilmiah DTPS yang Disitasi </t>
    </r>
    <r>
      <rPr>
        <b/>
        <sz val="12"/>
        <color rgb="FFFF0000"/>
        <rFont val="Calibri"/>
        <family val="2"/>
        <scheme val="minor"/>
      </rPr>
      <t>(Diambil dari Google Scholar dan SINTA)</t>
    </r>
  </si>
  <si>
    <t xml:space="preserve">Judul Artikel yang Disitasi (Jurnal, Volume, Tahun, Nomor, Halaman) </t>
  </si>
  <si>
    <t>Jumlah Sitasi</t>
  </si>
  <si>
    <t>Artikel karya ilmiah DTPS yang disitasi dalam 3 tahun terakhir</t>
  </si>
  <si>
    <t>Jika RS ≥ 0,5 , maka Skor = 4 .</t>
  </si>
  <si>
    <t>Jika RS &lt; 0,5 , maka Skor = 2 + (4 x RS).</t>
  </si>
  <si>
    <t>Tidak ada Skor kurang dari 2.</t>
  </si>
  <si>
    <t>RS = NAS / NDTPS NAS = jumlah artikel yang disitasi. 
NDTPS = Jumlah dosen tetap yang ditugaskan sebagai pengampu mata kuliah dengan bidang keahlian yang sesuai dengan kompetensi inti program studi yang diakreditasi.</t>
  </si>
  <si>
    <t>Diisi oleh pengusul dari program studi pada program Diploma Tiga/Sarjana Terapan/Magister Terapan/Doktor Terapan</t>
  </si>
  <si>
    <t>Nama Produk/Jasa</t>
  </si>
  <si>
    <t>Deskripsi Produk/Jasa</t>
  </si>
  <si>
    <t>Bukti</t>
  </si>
  <si>
    <t>Tahun
[YYYY]</t>
  </si>
  <si>
    <t>Tabel 4b7-1. HKI (Paten, Paten Sederhana)</t>
  </si>
  <si>
    <t>Luaran Penelitian dan PkM</t>
  </si>
  <si>
    <t>Tahun (YYYY)</t>
  </si>
  <si>
    <t>I</t>
  </si>
  <si>
    <t>HKI: a) Paten, b) Paten Sederhana</t>
  </si>
  <si>
    <t>Keterangan: luaran penelitian/PKM yang mendapat pengakuan HKI dibuktikan dengan surat penetapan oleh Kemenhukum atau kementrian lainnya</t>
  </si>
  <si>
    <t>Tabel 4b7-2. HKI (Hak Cipta, Desain Produk Industri, dll.)</t>
  </si>
  <si>
    <t>II</t>
  </si>
  <si>
    <t>HKI: a) Hak Cipta, b) Desain Produk Industri,  c) Perlindungan Varietas Tanaman (Sertifikat Perlindungan Varietas Tanaman, Sertifikat Pelepasan Varietas, Sertifikat Pendaftaran Varietas), d) Desain Tata Letak Sirkuit Terpadu, e) dll.)</t>
  </si>
  <si>
    <t>Tabel 4b7-3. Teknologi Tepat Guna, Produk, Karya Seni, Rekayasa Sosial</t>
  </si>
  <si>
    <t>III</t>
  </si>
  <si>
    <t>Teknologi Tepat Guna, Produk (Produk Terstandarisasi, Produk Tersertifikasi), Karya Seni, Rekayasa Sosial</t>
  </si>
  <si>
    <t>IV</t>
  </si>
  <si>
    <r>
      <t xml:space="preserve">Buku ber-ISBN, </t>
    </r>
    <r>
      <rPr>
        <b/>
        <i/>
        <sz val="12"/>
        <color theme="1"/>
        <rFont val="Calibri"/>
        <family val="2"/>
        <scheme val="minor"/>
      </rPr>
      <t>Book Chapter</t>
    </r>
  </si>
  <si>
    <t>Luaran penelitian dan PkM yang dihasilkan DTPS dalam 3 tahun terakhir.</t>
  </si>
  <si>
    <t>Jika RLP ≥ 1 , maka Skor 4</t>
  </si>
  <si>
    <t>Jika RLP &lt; 1 , maka Skor = 2 + (2 x RLP)</t>
  </si>
  <si>
    <t>RLP = (2 x (NA + NB + NC) + ND) / NDTPS 
NA = Jumlah luaran penelitian/PkM yang mendapat pengakuan HKI (Paten, Paten Sederhana) 
NB = Jumlah luaran penelitian/PkM yang mendapat pengakuan HKI (Hak Cipta, Desain Produk Industri, Perlindungan Varietas Tanaman, Desain Tata Letak Sirkuit Terpadu, dll.)
NC = Jumlah luaran penelitian/PkM dalam bentuk Teknologi Tepat Guna, Produk (Produk Terstandarisasi, Produk Tersertifikasi), Karya Seni, Rekayasa Sosial
ND = Jumlah luaran penelitian/PkM yang diterbitkan dalam bentuk Buku ber-ISBN, Book Chapter.
NDTPS = Jumlah dosen tetap yang ditugaskan sebagai pengampu mata kuliah dengan bidang keahlian yang sesuai dengan kompetensi inti program studi yang diakreditasi.</t>
  </si>
  <si>
    <t>Cheklist</t>
  </si>
  <si>
    <t xml:space="preserve">Program Studi </t>
  </si>
  <si>
    <t>Jenis Penggunaan</t>
  </si>
  <si>
    <t>Unit Pengelola Program Studi 
(Rupiah)</t>
  </si>
  <si>
    <t>Program Studi 
(Rupiah)</t>
  </si>
  <si>
    <t>Biaya Operasional Pendidikan</t>
  </si>
  <si>
    <t>a. Biaya Dosen (Gaji, Honor)</t>
  </si>
  <si>
    <t>b. Biaya Tenaga Kependidikan (Gaji, Honor)</t>
  </si>
  <si>
    <t>c. Biaya Operasional Pembelajaran (Bahan dan Peralatan Habis Pakai)</t>
  </si>
  <si>
    <t>d. Biaya Operasional Tidak Langsung (Listrik, Gas, Air, Pemeliharaan Gedung, Pemeliharaan Sarana, Uang Lembur, Telekomunikasi, Konsumsi, Transport Lokal, Pajak, Asuransi, dll.)</t>
  </si>
  <si>
    <t>Biaya operasional kemahasiswaan (penalaran, minat, bakat, dan kesejahteraan).</t>
  </si>
  <si>
    <t>Biaya Penelitian</t>
  </si>
  <si>
    <t>Biaya PkM</t>
  </si>
  <si>
    <t>Biaya Investasi SDM</t>
  </si>
  <si>
    <t>Biaya Investasi Sarana</t>
  </si>
  <si>
    <t>Biaya Investasi Prasarana</t>
  </si>
  <si>
    <t>Biaya operasional pendidikan</t>
  </si>
  <si>
    <t>Jika DOP ≥ 20 , maka Skor = 4</t>
  </si>
  <si>
    <t>Jika DOP &lt; 20 , maka Skor = DOP / 5</t>
  </si>
  <si>
    <t>DOP = Rata-rata dana operasional pendidikan/mahasiswa/ tahun dalam 3 tahun terakhir (dalam juta rupiah).</t>
  </si>
  <si>
    <t>Dana penelitian DTPS.</t>
  </si>
  <si>
    <t>Jika DPD ≥ 10 , maka Skor = 4</t>
  </si>
  <si>
    <t>Jika DPD &lt; 10 , maka Skor = (2 x DPD) / 5</t>
  </si>
  <si>
    <t>DPD = Rata-rata dana penelitian DTPS/ tahun dalam 3 tahun terakhir (dalam juta rupiah).</t>
  </si>
  <si>
    <t>Dana pengabdian kepada masyarakat DTPS.</t>
  </si>
  <si>
    <t>Jika DPkMD ≥ 5 , maka Skor = 4</t>
  </si>
  <si>
    <t>Jika DPkMD &lt; 5 , maka Skor = (4 x DPkMD) / 5</t>
  </si>
  <si>
    <t>DPkMD = Rata-rata dana PkM DTPS/ tahun dalam 3 tahun terakhir (dalam juta rupiah).</t>
  </si>
  <si>
    <t>Realisasi investasi (SDM, sarana dan prasarana) memenuhi seluruh kebutuhan akan penyelenggaraan program pendidikan, penelitian dan PkM serta memenuhi standar perguruan tinggi terkait pendidikan, penelitian dan PkM.</t>
  </si>
  <si>
    <t>Jika Skor rata-rata butir tentang Profil Dosen, Sarana, dan Prasarana ≥ 3,5 , maka Skor butir ini = 4.</t>
  </si>
  <si>
    <t>Dana dapat menjamin keberlangsungan operasional tridharma, pengembangan 3 tahun terakhir serta memiliki kecukupan dana untuk rencana pengembangan 3 tahun ke depan yang didukung oleh sumber pendanaan yang realistis.</t>
  </si>
  <si>
    <r>
      <t xml:space="preserve">Tabel 5b1. Monev Kelengkapan Sarana dan Kebutuhan Peralatan Laboratorium </t>
    </r>
    <r>
      <rPr>
        <b/>
        <sz val="11"/>
        <color rgb="FFFF0000"/>
        <rFont val="Calibri"/>
        <family val="2"/>
        <scheme val="minor"/>
      </rPr>
      <t>(Di isi oleh Biro Administrasi Umum/BAU)</t>
    </r>
  </si>
  <si>
    <t>Nama Laboratorium</t>
  </si>
  <si>
    <t>Sarana/ Prasarana</t>
  </si>
  <si>
    <t>Peralatan</t>
  </si>
  <si>
    <t>Ketersedian</t>
  </si>
  <si>
    <t>Kondisi Saat Ini</t>
  </si>
  <si>
    <t>Cukup</t>
  </si>
  <si>
    <t>Buruk</t>
  </si>
  <si>
    <t xml:space="preserve">Jumlah </t>
  </si>
  <si>
    <t>Persentase</t>
  </si>
  <si>
    <t>CATATAN</t>
  </si>
  <si>
    <t>1) Laporan Peningkatan Kapasitas Sarana dan Prasaran yang mendukung kebijakan baru
2) link Survey kepuasan aksesabilitas sarana dan prasarana kepada stakeholder (mahasiswa, dosen, Badan/Biro)</t>
  </si>
  <si>
    <t>Mata Kuliah</t>
  </si>
  <si>
    <t>Jumlah Mahasiswa</t>
  </si>
  <si>
    <t>Laboratorium yang digunakan</t>
  </si>
  <si>
    <t>Daya Tampung Laboratorium</t>
  </si>
  <si>
    <t>Hardware/ Software yang dibutuhkan</t>
  </si>
  <si>
    <t>Ketersediaan Hardware/ Software</t>
  </si>
  <si>
    <t>Ada</t>
  </si>
  <si>
    <t>Tidak Ada</t>
  </si>
  <si>
    <t>dst</t>
  </si>
  <si>
    <t>Nama Sarana dan Prasarana</t>
  </si>
  <si>
    <t>Fasilitas yang disediakan</t>
  </si>
  <si>
    <t>Kapasitas/ Jumlah</t>
  </si>
  <si>
    <t>Fasilitas yang dibutuhkan</t>
  </si>
  <si>
    <t>Kesesuaian dengan Kebutuhan</t>
  </si>
  <si>
    <t>UNIVERSITAS NASIONAL</t>
  </si>
  <si>
    <t>Cheklist Jika Semua Pertanyaan 1- 6 Sudah Terisi</t>
  </si>
  <si>
    <t>Petunjuk Analisis</t>
  </si>
  <si>
    <t>Analisis Unit Penjaminan Mutu</t>
  </si>
  <si>
    <t>Tabel 6a1. Kurikulum, Capaian Pembelajaran, dan Rencana Pembelajaran</t>
  </si>
  <si>
    <t>Semester</t>
  </si>
  <si>
    <t>Kode Mata Kuliah</t>
  </si>
  <si>
    <t>Nama Mata Kuliah</t>
  </si>
  <si>
    <t>Mata Kuliah Kom-petensi</t>
  </si>
  <si>
    <t>Bobot Kredit  (sks)</t>
  </si>
  <si>
    <t>Konversi Kredit ke Jam</t>
  </si>
  <si>
    <t>Dokumen Rencana Pembela-jaran</t>
  </si>
  <si>
    <t>Unit Penyeleng-gara</t>
  </si>
  <si>
    <t>Kuliah/ Responsi/ Tutorial</t>
  </si>
  <si>
    <t>Seminar</t>
  </si>
  <si>
    <t>Praktikum/ Praktik/ Praktik Lapangan</t>
  </si>
  <si>
    <t>Sikap</t>
  </si>
  <si>
    <t>Keteram-pilan Umum</t>
  </si>
  <si>
    <t>Keteram-pilan Khusus</t>
  </si>
  <si>
    <t xml:space="preserve">Kolom 5 Diisi dengan tanda centang V jika mata kuliah termasuk dalam mata kuliah kompetensi program studi. </t>
  </si>
  <si>
    <t xml:space="preserve">Kolom 9 Diisi dengan konversi bobot kredit ke jam pelaksanaan pembelajaran. Data ini diisi oleh pengusul dari program studi pada program Diploma Tiga/Sarjana/Sarjana Terapan. </t>
  </si>
  <si>
    <t xml:space="preserve">Kolom 10-13 Beri tanda V pada kolom unsur pembentuk Capaian Pembelajaran Lulusan (CPL) sesuai dengan rencana pembelajaran. </t>
  </si>
  <si>
    <t>Kolom 14 Diisi dengan nama dokumen rencana pembelajaran yang digunakan</t>
  </si>
  <si>
    <t>Jika belum memenuhi (X), maka UPM menyarankan untuk memenuhi kriteria menggunakan format RPS terbaru</t>
  </si>
  <si>
    <t>Tabel 6a2. Integrasi Kegiatan Penelitian/PkM dalam Pembelajaran</t>
  </si>
  <si>
    <t>Judul Penelitian/PkM</t>
  </si>
  <si>
    <t>Bentuk Integrasi</t>
  </si>
  <si>
    <t>Tahun
(YYYY)</t>
  </si>
  <si>
    <t>Link Dokumen (Penelitian/PkM/Buku/Studi Kasus, dll)</t>
  </si>
  <si>
    <t xml:space="preserve">Kolom 2: Judul penelitian dan PkM tercatat di unit/lembaga yang mengelola kegiatan penelitian/PkM di tingkat Perguruan Tinggi/UPPS. </t>
  </si>
  <si>
    <t>Kolom 5: Bentuk integrasi dapat berupa tambahan materi perkuliahan, studi kasus, Bab/ Subbab dalam buku ajar, atau bentuk lain yang relevan.</t>
  </si>
  <si>
    <t>Tabel 6a3. Monev Ketersediaan RPS dan Kesesuaian RPS</t>
  </si>
  <si>
    <t>Dosen Pengampu /Dosen Koordinator</t>
  </si>
  <si>
    <t>Ketersedian RPS</t>
  </si>
  <si>
    <t xml:space="preserve">RPS diupload di SIAKAD </t>
  </si>
  <si>
    <t>Persentase Kesesuaian RPS dengan Portofolio (%)</t>
  </si>
  <si>
    <t>Persentase Pencapaian Materi Kuliah Sesuai RPS *)</t>
  </si>
  <si>
    <t>*) jumlah pertemuan yang sesuai RPS/Total pertemuan seharusnya</t>
  </si>
  <si>
    <t>Kesesuaian Materi RPS dengan realisasi Perkuliahan</t>
  </si>
  <si>
    <t>Persentase*)</t>
  </si>
  <si>
    <t xml:space="preserve">UPM melakukan rekapitulasi </t>
  </si>
  <si>
    <t>*) jumlah pertemuan yang sesuai RPS/Total pertemuan seharusnya*100</t>
  </si>
  <si>
    <t>Tabel 6a4. Monev Kelengkapan Materi Pembelajaran dalam Rencana Pembelajaran Semester (RPS)</t>
  </si>
  <si>
    <t xml:space="preserve">Mata Kuliah </t>
  </si>
  <si>
    <t>Kelengkapan Materi</t>
  </si>
  <si>
    <t>Tercantum di RPS</t>
  </si>
  <si>
    <t>Video</t>
  </si>
  <si>
    <t>PPT</t>
  </si>
  <si>
    <t>Modul Teori</t>
  </si>
  <si>
    <t>Modul Praktikum</t>
  </si>
  <si>
    <t>Internal</t>
  </si>
  <si>
    <t>Eksternal</t>
  </si>
  <si>
    <t xml:space="preserve">Internal: </t>
  </si>
  <si>
    <t>Hak Cipta Dosen Pengampu</t>
  </si>
  <si>
    <t>Eksternal:</t>
  </si>
  <si>
    <t>Milik eksternal</t>
  </si>
  <si>
    <t>Kelengkapan e-References pada RPS (Jumlah)</t>
  </si>
  <si>
    <t>e-Jurnal</t>
  </si>
  <si>
    <t>e-Book</t>
  </si>
  <si>
    <t>e-Prosiding</t>
  </si>
  <si>
    <t>e-Video</t>
  </si>
  <si>
    <t xml:space="preserve">e-Simulasi </t>
  </si>
  <si>
    <t>Keterangan:</t>
  </si>
  <si>
    <t>Berapa persen yang tercantum di RPS = jumlah yang tercantum di RPM/Total yang seharusnya tercantum</t>
  </si>
  <si>
    <t>Catatatn</t>
  </si>
  <si>
    <t>Diisi oleh UPM Perpustakaan</t>
  </si>
  <si>
    <t>Tabel 6b. Monev Kelengkapan Bank Soal Pada LMS</t>
  </si>
  <si>
    <t>Nama Mata kuliah</t>
  </si>
  <si>
    <t>Bank Soal</t>
  </si>
  <si>
    <t>Kunci Jawaban</t>
  </si>
  <si>
    <t>Kuis</t>
  </si>
  <si>
    <t>Tugas</t>
  </si>
  <si>
    <t>Esai</t>
  </si>
  <si>
    <t>PG</t>
  </si>
  <si>
    <t>B/S</t>
  </si>
  <si>
    <t>Tertulis</t>
  </si>
  <si>
    <t>Persentasi</t>
  </si>
  <si>
    <t>Kelas</t>
  </si>
  <si>
    <t>Dosen Pengampu</t>
  </si>
  <si>
    <t>Jumlah Kehadiran Dosen</t>
  </si>
  <si>
    <t>Persentase Kehadiran Dosen *)</t>
  </si>
  <si>
    <t>Jumlah Kehadiran Mahasiswa</t>
  </si>
  <si>
    <t>Persentase Kehadiran Mahasiswa *)</t>
  </si>
  <si>
    <t>Jumlah Pertemuan</t>
  </si>
  <si>
    <t>Presentase Kehadiran Mahasiswa</t>
  </si>
  <si>
    <t>Onsite</t>
  </si>
  <si>
    <t>Online</t>
  </si>
  <si>
    <t>Total</t>
  </si>
  <si>
    <t>Presentase</t>
  </si>
  <si>
    <t>Jumlah Interaksi Dosen Pada Pertemuan Ke-</t>
  </si>
  <si>
    <t>Prosentase Jumlah Imteraksi Mahasiswa Pada Pertemuan Ke-</t>
  </si>
  <si>
    <t>Frekuensi ViCon pada Pertemuan Online Ke-</t>
  </si>
  <si>
    <t>Prosentase Jumlah  Mahasiswa Pada ViCon Pertemuan Ke-</t>
  </si>
  <si>
    <t>Metode Pembelajaran</t>
  </si>
  <si>
    <t>Kualitas partisipasi diskusi dan presentasi memiliki bobot 50% dari bobot Nilai Akhir</t>
  </si>
  <si>
    <t>Case Method</t>
  </si>
  <si>
    <t>Team-Based Project</t>
  </si>
  <si>
    <t>Link Dokumen</t>
  </si>
  <si>
    <t>(Diskusi)</t>
  </si>
  <si>
    <t>(Presentasi kelompok)</t>
  </si>
  <si>
    <t>Kriteria Cash Method</t>
  </si>
  <si>
    <t>1. Mahasiswa berperan sebagai "protagonis" yang berusaha untuk memecahkan sebuah kasus</t>
  </si>
  <si>
    <t>2. Mahasiswa melakukan analisis terhadap kasus untuk membangun rekomendasi solusi, dibantu dengan diskusi kelompok untuk menguji dan mengembangkan rancangan solusi</t>
  </si>
  <si>
    <t>3. Kelas berdiskusi secara aktif, dengan mayoritas dari percakapan dilakukan oleh mahasiswa. Dosen hanya memfasilitasi dengan cara mengarahkan diskusi, memberikan pertanyaan dan observasi</t>
  </si>
  <si>
    <t>Kriteria Team-based Project</t>
  </si>
  <si>
    <t>1. Kelas dibagi menjadi kelompok (&gt;1 mahasiswa) untuk mengerjakan tugas bersama selama jangka waktu yang lama</t>
  </si>
  <si>
    <t>2. Kelompok diberikan masalah asli atau pertanyaan kompleks, lalu diberikan ruang untuk buat rencana kerja dan model kolaborasi</t>
  </si>
  <si>
    <t>3. Setiap kelompok mempersiapkan presentasi/karya akhir yang ditampilkan dosen, kelas, atau penonton lainnya yang dapat memberikan umpan balik yang konstruktif</t>
  </si>
  <si>
    <t>Tabel 6e. Standar Penilaian</t>
  </si>
  <si>
    <t>Bobot Penilaian Akhir</t>
  </si>
  <si>
    <t>Bentuk Assesment dalam Format E-Paper dan E-Presentasi</t>
  </si>
  <si>
    <t>Rata- rata Nilai Assesment</t>
  </si>
  <si>
    <t>Tugas 1</t>
  </si>
  <si>
    <t>UTS</t>
  </si>
  <si>
    <t>Tugas 2</t>
  </si>
  <si>
    <t>UAS</t>
  </si>
  <si>
    <t>Tabel 6f. Monev Pelaksanaan Ujian Tengah Semester (UTS) dan Ujian Akhir Semester (UAS)</t>
  </si>
  <si>
    <t>Jumlah Peserta</t>
  </si>
  <si>
    <t>Tanggal Ujian</t>
  </si>
  <si>
    <t>Ruang Ujian</t>
  </si>
  <si>
    <t>Persentase Kesesuaian Soal Ujian dengan RPS *)</t>
  </si>
  <si>
    <t>Distribusi Nilai</t>
  </si>
  <si>
    <t>A-</t>
  </si>
  <si>
    <t>B+</t>
  </si>
  <si>
    <t>B-</t>
  </si>
  <si>
    <t>C+</t>
  </si>
  <si>
    <t>C-</t>
  </si>
  <si>
    <t>D</t>
  </si>
  <si>
    <t>E</t>
  </si>
  <si>
    <t>N P M</t>
  </si>
  <si>
    <t>Nama Mahasiswa</t>
  </si>
  <si>
    <t>IndeksPrestasiSemester(IPS)</t>
  </si>
  <si>
    <t>Indeks Prestasi Kumulatif (IPKS)</t>
  </si>
  <si>
    <t>Persentase ≥ 3.5</t>
  </si>
  <si>
    <t>Persentase 3.0 - 3.49</t>
  </si>
  <si>
    <t>Persentase 2.75 - 2.99</t>
  </si>
  <si>
    <t>Persentase ≤ 2.74</t>
  </si>
  <si>
    <t>Kode Dosen</t>
  </si>
  <si>
    <t>Jumlah Peserta Mata Kuliah</t>
  </si>
  <si>
    <t>Jumlah Pengisi Kuisioner</t>
  </si>
  <si>
    <t>Indeks Kinerja Dosen (IKD)</t>
  </si>
  <si>
    <t>.…</t>
  </si>
  <si>
    <t>Tabel 6i2. Monev Indeks Kinerja Dosen (IKD) dalam Kategori</t>
  </si>
  <si>
    <t>Kategori (IKD)</t>
  </si>
  <si>
    <t>Jumlah Mata Kuliah</t>
  </si>
  <si>
    <t>Sangat Baik</t>
  </si>
  <si>
    <t>Kurang</t>
  </si>
  <si>
    <t>Sangat Kurang</t>
  </si>
  <si>
    <t>Tabel 6j1 Kepuasan Mahasiswa terhadap Dosen, Tenaga Kependidikan dan Pengelola</t>
  </si>
  <si>
    <t>Aspek yang Diukur</t>
  </si>
  <si>
    <t>Tingkat Kepuasan Mahasiswa
(%)</t>
  </si>
  <si>
    <t>Rencana Tindak Lanjut oleh UPPS/PS</t>
  </si>
  <si>
    <r>
      <t>Keandalan (</t>
    </r>
    <r>
      <rPr>
        <i/>
        <sz val="11"/>
        <rFont val="Calibri"/>
        <family val="2"/>
        <scheme val="minor"/>
      </rPr>
      <t>reliability</t>
    </r>
    <r>
      <rPr>
        <sz val="11"/>
        <rFont val="Calibri"/>
        <family val="2"/>
        <scheme val="minor"/>
      </rPr>
      <t>): kemampuan dosen, tenaga kependidikan dan pengelola dalam memberikan pelayanan.</t>
    </r>
  </si>
  <si>
    <t>Tabel 6j2 Lampiran Kuesioner Kepuasan Mahasiswa</t>
  </si>
  <si>
    <t>Kemampuan dosen, tenaga kependidikan dan pengelola dalam memberikan penjelasan dalam perkuliahan.</t>
  </si>
  <si>
    <t>Kemauan dari dosen, tenaga kependidikan dan pengelola dalam membantu mahasiswa dan memberikan jasa dengan cepat.</t>
  </si>
  <si>
    <t>Kemampuan dosen, tenaga kependidikan dan pengelola untuk memberi keyakinan kepada mahasiswa bahwa pelayanan yang diberikan telah sesuai dengan ketentuan.</t>
  </si>
  <si>
    <t>Kesediaan/kepedulian dosen, tenaga kependidikan dan pengelola untuk memberi perhatian kepada mahasiswa.</t>
  </si>
  <si>
    <t>Kegiatan</t>
  </si>
  <si>
    <t>Jenis Kegiatan</t>
  </si>
  <si>
    <t>Pelaksana Kegiatan</t>
  </si>
  <si>
    <t>Kuliah Umum</t>
  </si>
  <si>
    <t>Bedah Buku</t>
  </si>
  <si>
    <t>Eksibisi</t>
  </si>
  <si>
    <t>Lainnya</t>
  </si>
  <si>
    <t>HIMA</t>
  </si>
  <si>
    <t>Prodi</t>
  </si>
  <si>
    <t>Presentase Jenis Kegiatan (jenis kegiatan/total)</t>
  </si>
  <si>
    <t>Dokumen</t>
  </si>
  <si>
    <t>A. Keterlibatan pemangku kepentingan dalam proses evaluasi dan pemutakhiran kurikulum.</t>
  </si>
  <si>
    <t>Apakah Evaluasi dan pemutakhiran kurikulum dilakukan secara berkala tiap 4 s.d. 5 tahun yang melibatkan pemangku kepentingan internal dan eksternal, serta direview oleh pakar bidang ilmu program studi, industri, asosiasi, serta sesuai perkembangan ipteks dan kebutuhan pengguna.</t>
  </si>
  <si>
    <t>1) Dokumen update kurikulum melibatkan stakeholder
2) Rapat penyusunan kurikulum (SK Tim, Undangan, absensi, notulensi, foto)
3) Diunggah di web</t>
  </si>
  <si>
    <t>B. Kesesuaian capaian pembelajaran dengan profil lulusan dan jenjang KKNI/SKKNI.</t>
  </si>
  <si>
    <t>Apakah Capaian pembelajaran diturunkan dari profil lulusan, mengacu pada hasil kesepakatan dengan asosiasi penyelenggara program studi sejenis dan organisasi profesi, dan memenuhi level KKNI, serta dimutakhirkan secara berkala tiap 4 s.d. 5 tahun sesuai perkembangan ipteks dan kebutuhan pengguna.</t>
  </si>
  <si>
    <t>1) Rumusan Asosiasi yang di update secara berkala
2) diperoleh dari Web asosiasi</t>
  </si>
  <si>
    <t>C. Ketepatan struktur kurikulum dalam pembentukan capaian pembelajaran.</t>
  </si>
  <si>
    <t>Apakah Struktur kurikulum memuat keterkaitan antara matakuliah dengan capaian pembelajaran lulusan yang digambarkan dalam peta kurikulum yang jelas, capaian 
pembelajaran lulusan dipenuhi oleh seluruh capaian pembelajaran matakuliah, serta tidak ada capaian pembelajaran matakuliah yang tidak mendukung capaian pembelajaran lulusan.</t>
  </si>
  <si>
    <t xml:space="preserve">1) Peta Kurikulum dari Portofolio Prodi
</t>
  </si>
  <si>
    <t>Karakteristik Proses Pembelajaran</t>
  </si>
  <si>
    <t>Apakah terpenuhi  karakteristik proses pembelajaran, yang terdiri atas sifat: 1) interaktif, 2) holistik, 3) integratif, 4) saintifik, 5) kontekstual, 6) tematik, 7) efektif, 8) kolaboratif, dan 9) berpusat pada mahasiswa.</t>
  </si>
  <si>
    <t>Terdapat dalam RPS</t>
  </si>
  <si>
    <t>RPS</t>
  </si>
  <si>
    <r>
      <t>Apakah Dokumen RPS mencakup target capaian pembelajaran, bahan kajian, metode pembelajaran, waktu dan tahapan, asesmen hasil capaian pembelajaran.</t>
    </r>
    <r>
      <rPr>
        <sz val="11"/>
        <color rgb="FFFF0000"/>
        <rFont val="Calibri"/>
        <family val="2"/>
        <scheme val="minor"/>
      </rPr>
      <t xml:space="preserve"> 
Apakah RPS ditinjau dan disesuaikan secara berkala </t>
    </r>
    <r>
      <rPr>
        <sz val="11"/>
        <color theme="1"/>
        <rFont val="Calibri"/>
        <family val="2"/>
        <scheme val="minor"/>
      </rPr>
      <t>serta dapat diakses oleh mahasiswa, dilaksanakan secara konsisten</t>
    </r>
  </si>
  <si>
    <t>Suasana Akademik</t>
  </si>
  <si>
    <t>Apakah terdapat dokumen pendukung Suasana akademik</t>
  </si>
  <si>
    <t>1) Statuta (link di web BPM)</t>
  </si>
  <si>
    <t>P1</t>
  </si>
  <si>
    <t>P2</t>
  </si>
  <si>
    <t>P3</t>
  </si>
  <si>
    <t>P4</t>
  </si>
  <si>
    <t>P5</t>
  </si>
  <si>
    <t>P6</t>
  </si>
  <si>
    <t>P7</t>
  </si>
  <si>
    <t>P9</t>
  </si>
  <si>
    <t>P10</t>
  </si>
  <si>
    <t>P11</t>
  </si>
  <si>
    <t>P12</t>
  </si>
  <si>
    <t>P13</t>
  </si>
  <si>
    <t>P14</t>
  </si>
  <si>
    <t>P15</t>
  </si>
  <si>
    <t xml:space="preserve">Tabel 7a Penelitian DTPS yang Melibatkan Mahasiswa </t>
  </si>
  <si>
    <t>Tema Penelitian sesuai Roadmap</t>
  </si>
  <si>
    <t>Judul Kegiatan</t>
  </si>
  <si>
    <t>Penelitian DTPS yang dalam pelaksanaannya melibatkan mahasiswa program studi dalam 3 tahun terakhir.</t>
  </si>
  <si>
    <t>Data direkap oleh UPM</t>
  </si>
  <si>
    <t>Jika PPDM ≥ 25%, maka Skor = 4</t>
  </si>
  <si>
    <t>Jika PPDM &lt; 25% , maka Skor = 2 + (8 x PPDM)</t>
  </si>
  <si>
    <t>NPM = Jumlah judul penelitian DTPS yang dalam pelaksanaannya melibatkan mahasiswa program studi dalam 3 tahun terakhir. 
NPD = Jumlah judul penelitian DTPS dalam 3 tahun terakhir. 
PPDM = (NPM / NPD) x 100%</t>
  </si>
  <si>
    <t>Relevansi penelitian pada UPPS mencakup unsur-unsur sebagai berikut:</t>
  </si>
  <si>
    <t xml:space="preserve">1) memiliki peta jalan yang memayungi tema penelitian dosen dan mahasiswa, </t>
  </si>
  <si>
    <t>1) RIP Penelitian/PkM UNAS
2) Peta jalan UPPS dan Prodi mengacu RIP UNAS
3) Peta penelitian individu Dosen</t>
  </si>
  <si>
    <t xml:space="preserve">2) dosen dan mahasiswa melaksanakan penelitian sesuai dengan agenda penelitian dosen yang merujuk kepada peta jalan penelitian. </t>
  </si>
  <si>
    <t>1) Laporan Monev Penelitian dan PkM</t>
  </si>
  <si>
    <t xml:space="preserve">3) melakukan evaluasi kesesuaian penelitian dosen dan mahasiswa dengan peta jalan, dan </t>
  </si>
  <si>
    <t>4) menggunakan hasil evaluasi untuk perbaikan relevansi penelitian dan pengembangan keilmuan program studi.</t>
  </si>
  <si>
    <t>1) Rencana Tindak Lanjut Penelitian dan PkM di level Prodi</t>
  </si>
  <si>
    <t>Tema PkM sesuai Roadmap</t>
  </si>
  <si>
    <t>PkM DTPS yang dalam pelaksanaannya melibatkan mahasiswa 
program studi dalam 3 
tahun terakhir.</t>
  </si>
  <si>
    <t>UPM melakukan rekapitulasi</t>
  </si>
  <si>
    <t>Jika PPkMDM ≥ 25%, maka Skor = 4</t>
  </si>
  <si>
    <t>Jika PPkMDM &lt; 25% , maka Skor = 2 + (8 x PPDM)</t>
  </si>
  <si>
    <t>NPkMM = Jumlah judul PkM DTPS yang dalam pelaksanaannya melibatkan mahasiswa program studi dalam 3 tahun terakhir.
NPkMD = Jumlah judul PkM DTPS dalam 3 tahun terakhir. 
PPkMDM = (NPkMM / NPkMD) x 100%</t>
  </si>
  <si>
    <t>Relevansi PKM pada UPPS mencakup unsur-unsur sebagai berikut:</t>
  </si>
  <si>
    <t>1) memiliki peta jalan yang memayungi tema PkM dosen dan mahasiswa serta hilirisasi/penerapan keilmuan program studi,</t>
  </si>
  <si>
    <t>1) RIP PkM UNAS
2) Peta jalan UPPS dan Prodi mengacu RIP UNAS
3) Peta PkM individu Dosen</t>
  </si>
  <si>
    <t xml:space="preserve"> 2) dosen dan mahasiswa melaksanakan PkM sesuai dengan peta jalan PkM</t>
  </si>
  <si>
    <t>1) Laporan Monev PkM</t>
  </si>
  <si>
    <t>3) melakukan evaluasi kesesuaian PkM dosen dan mahasiswa dengan peta jalan</t>
  </si>
  <si>
    <t>4) menggunakan hasil evaluasi untuk perbaikan relevansi PkM dan pengembangan keilmuan program studi.</t>
  </si>
  <si>
    <t>1) Rencana Tindak Lanjut dan PkM di level Prodi</t>
  </si>
  <si>
    <r>
      <t xml:space="preserve">Tabel 9a IPK Lulusan </t>
    </r>
    <r>
      <rPr>
        <sz val="11"/>
        <color rgb="FFFF0000"/>
        <rFont val="Calibri"/>
        <family val="2"/>
        <scheme val="minor"/>
      </rPr>
      <t>(Data diperoleh dari BPSI)</t>
    </r>
  </si>
  <si>
    <t>Tahun Lulus</t>
  </si>
  <si>
    <t>Jumlah Lulusan</t>
  </si>
  <si>
    <t>Indeks Prestasi Kumulatif</t>
  </si>
  <si>
    <t>Min.</t>
  </si>
  <si>
    <t>Maks</t>
  </si>
  <si>
    <t>IPK lulusan. RIPK = Rata-rata IPK lulusan dalam 3 tahun terakhir.</t>
  </si>
  <si>
    <t>Jika RIPK ≥ 3,25, maka Skor = 4</t>
  </si>
  <si>
    <t>Jika 2,00 ≤ RIPK &lt; 3,25, maka Skor = ((8 x RIPK) - 6) / 5</t>
  </si>
  <si>
    <t>Tidak ada skor kurang dari 2</t>
  </si>
  <si>
    <t>Tabel 9a1. Monev Peserta Mata Kuliah Tugas Akhir</t>
  </si>
  <si>
    <t>Mengajukan Outline</t>
  </si>
  <si>
    <t>Sidang Proposal</t>
  </si>
  <si>
    <t>Sidang Akhir</t>
  </si>
  <si>
    <t>Tabel 9a2. Monev Distribusi Nilai Mata Kuliah Tugas Akhir (A, A-, B+, B, B-, C+, C, C- D, E)</t>
  </si>
  <si>
    <t>Distribusi  Nilai</t>
  </si>
  <si>
    <t>Tabel 9a3. Monev Indeks Prestasi Kumulatif (IPK) Mahasiswa Tugas Akhir</t>
  </si>
  <si>
    <t>Indeks Prestasi Kumulatif (IPK)</t>
  </si>
  <si>
    <t>Rata-rata IPK</t>
  </si>
  <si>
    <t>Persentase IPK ≥ 3.5</t>
  </si>
  <si>
    <t>Persentase 3.0 ≤ IPK &lt; 3.5</t>
  </si>
  <si>
    <t>Persentase 2.75 ≤ IPK &lt; 3.0</t>
  </si>
  <si>
    <t>Persentase IPK &lt; 2.75</t>
  </si>
  <si>
    <t>Tabel 9.b.1) Prestasi Akademik Mahasiswa</t>
  </si>
  <si>
    <t>Nama Kegiatan</t>
  </si>
  <si>
    <t>Waktu Perolehan (YYYY)</t>
  </si>
  <si>
    <t>Prestasi yang Dicapai</t>
  </si>
  <si>
    <t>Lokal/ Wilayah</t>
  </si>
  <si>
    <t>Keterangan dan Analisis</t>
  </si>
  <si>
    <t>Prestasi mahasiswa di bidang akademik dalam 3 tahun terakhir.</t>
  </si>
  <si>
    <t>ika RI &lt; a dan RN ≥ b , maka Skor = 3 + (RI / a)</t>
  </si>
  <si>
    <t>RI = NI / NM , RN = NN / NM , RW = NW / NM 
Faktor: a = 0,1% , b = 1% , c = 2% 
NI = Jumlah prestasi akademik internasional. 
NN = Jumlah prestasi akademik nasional. 
NW = Jumlah prestasi akademik wilayah/lokal. 
NM = Jumlah mahasiswa pada saat TS.</t>
  </si>
  <si>
    <t>Tabel 9.b.2) Prestasi Non-akademik Mahasiswa</t>
  </si>
  <si>
    <t>Prestasi mahasiswa di bidang nonakademik dalam 3 tahun terakhir.</t>
  </si>
  <si>
    <t>RI = NI / NM , RN = NN / NM , RW = NW / NM 
Faktor: a = 0,2% , b = 2% , c = 4% 
NI = Jumlah prestasi nonakademik internasional. 
NN = Jumlah prestasi nonakademik nasional. 
NW = Jumlah prestasi nonakademik wilayah/lokal. 
NM = Jumlah mahasiswa pada saat TS.</t>
  </si>
  <si>
    <t xml:space="preserve">Tabel 9.c Masa Studi Lulusan </t>
  </si>
  <si>
    <t>Tahun Masuk</t>
  </si>
  <si>
    <t>Jumlah Mahasiswa  Diterima</t>
  </si>
  <si>
    <t>Jumlah Mahasiswa yang lulus pada</t>
  </si>
  <si>
    <t>Jumlah Lulusan s.d. akhir Sem Genap 20/21</t>
  </si>
  <si>
    <t>Rata-rata Masa Studi</t>
  </si>
  <si>
    <t>Masa Studi</t>
  </si>
  <si>
    <t>S1: Persentase Masa Studi ≤ 8 semester</t>
  </si>
  <si>
    <t>S2: Persentase Masa Studi ≤ 4 semester</t>
  </si>
  <si>
    <t>S3: Persentase Masa Studi ≤ 6 semester</t>
  </si>
  <si>
    <t>Tabel 9d1 Waktu Tunggu Lulusan</t>
  </si>
  <si>
    <t>Diisi oleh pengusul dari Program Studi pada Program Sarjana</t>
  </si>
  <si>
    <t>Jumlah Lulusan yang Terlacak</t>
  </si>
  <si>
    <t xml:space="preserve">Jumlah Lulusan Terlacak dengan Waktu Tunggu Mendapatkan Pekerjaan </t>
  </si>
  <si>
    <t>WT &lt; 6 bulan</t>
  </si>
  <si>
    <t>WT &gt; 18 bulan</t>
  </si>
  <si>
    <t>Diisi oleh pengusul dari Program Studi pada Program Diploma Tiga</t>
  </si>
  <si>
    <t>Jumlah Lulusan yang Dipesan Sebelum Lulus</t>
  </si>
  <si>
    <t>WT &lt; 3 bulan</t>
  </si>
  <si>
    <t>WT &gt; 6 bulan</t>
  </si>
  <si>
    <t>Nama Lulusan</t>
  </si>
  <si>
    <t>Nama Lulusan Terlacak</t>
  </si>
  <si>
    <t xml:space="preserve">Waktu Tunggu Mendapatkan Pekerjaan </t>
  </si>
  <si>
    <t>Tabel 9d2 Kesesuaian Bidang Kerja Lulusan</t>
  </si>
  <si>
    <t>Jumlah lulusan Terlacak dengan Tingkat Kesesuaian Bidang Kerja</t>
  </si>
  <si>
    <t>Rendah1)</t>
  </si>
  <si>
    <t>Sedang2)</t>
  </si>
  <si>
    <t>Tinggi3)</t>
  </si>
  <si>
    <t xml:space="preserve">Keterangan:  </t>
  </si>
  <si>
    <t>1) Jenis pekerjaan/posisi jabatan dalam pekerjaan tidak sesuai atau kurang sesuai dengan profil lulusan yang direncanakan dalam dokumen kurikulum.</t>
  </si>
  <si>
    <t xml:space="preserve">2) Jenis pekerjaan/posisi jabatan dalam pekerjaan cukup sesuai dengan profil lulusan yang direncanakan dalam dokumen kurikulum. </t>
  </si>
  <si>
    <t>3) Jenis pekerjaan/posisi jabatan dalam pekerjaan sesuai atau sangat sesuai dengan profil lulusan yang direncanakan dalam dokumen kurikulum.</t>
  </si>
  <si>
    <r>
      <t xml:space="preserve">Tabel 9d2-1 Lampiran Kesesuaian Bidang Lulusan </t>
    </r>
    <r>
      <rPr>
        <b/>
        <sz val="12"/>
        <color rgb="FFFF0000"/>
        <rFont val="Calibri"/>
        <family val="2"/>
        <scheme val="minor"/>
      </rPr>
      <t>(Data survey dari Prodi)</t>
    </r>
  </si>
  <si>
    <t>Kesesuaian Bidang Kerja</t>
  </si>
  <si>
    <t>Tabel 9e1. Tempat Kerja Lulusan</t>
  </si>
  <si>
    <t>Jumlah Lulusan Terlacak yang Bekerja Berdasarkan Tingkat/Ukuran Tempat Kerja/Berwirausaha</t>
  </si>
  <si>
    <t>Lokal/ Wilayah/ Berwirausaha tidak Berbadan Hukum</t>
  </si>
  <si>
    <t>Nasional/ Berwirausaha Berbadan Hukum</t>
  </si>
  <si>
    <t>Multinasiona/ Internasional</t>
  </si>
  <si>
    <r>
      <t xml:space="preserve">Tabel 9e1-1. Lulusan Mendapat Pekerjaan </t>
    </r>
    <r>
      <rPr>
        <b/>
        <sz val="11"/>
        <color rgb="FFFF0000"/>
        <rFont val="Calibri"/>
        <family val="2"/>
        <scheme val="minor"/>
      </rPr>
      <t>(Survey oleh Program Studi dan Biromawa)</t>
    </r>
  </si>
  <si>
    <t>Nama Responden *)</t>
  </si>
  <si>
    <t>Jenjang</t>
  </si>
  <si>
    <t>Pekerjaan</t>
  </si>
  <si>
    <t xml:space="preserve"> (D3/D4/S1/S2)</t>
  </si>
  <si>
    <t>Penghasilan &gt; 1,2 x UMR</t>
  </si>
  <si>
    <t>Mulai Bekerja</t>
  </si>
  <si>
    <t>Tempat Kerja**)</t>
  </si>
  <si>
    <t>*)</t>
  </si>
  <si>
    <t>Laporan Lulusan Tahun sebelumnya</t>
  </si>
  <si>
    <t>**)</t>
  </si>
  <si>
    <t>Perusahaan Swasta/Nirlaba/Institusi-organisasi multilateral/Lembaga Pemerintahan/BUMN/BUMD)</t>
  </si>
  <si>
    <r>
      <t xml:space="preserve">Tabel 9e1-2. Lulusan melakukan Kewiraswastaan </t>
    </r>
    <r>
      <rPr>
        <b/>
        <sz val="11"/>
        <color rgb="FFFF0000"/>
        <rFont val="Calibri"/>
        <family val="2"/>
        <scheme val="minor"/>
      </rPr>
      <t>(Survey oleh Program Studi dan Biromawa)</t>
    </r>
  </si>
  <si>
    <t>Kewiraswastaan</t>
  </si>
  <si>
    <t>Link Dokumen Pendukung (Izin Pendirian Perusahaan)</t>
  </si>
  <si>
    <t>Mulai Wirausaha</t>
  </si>
  <si>
    <t>Peran</t>
  </si>
  <si>
    <t>Kriteria Perusahaan</t>
  </si>
  <si>
    <t>Pendiri</t>
  </si>
  <si>
    <t>Pasangan Pendiri</t>
  </si>
  <si>
    <t>CV/PT/Firma/PP</t>
  </si>
  <si>
    <t>Tenaga Ahli/Konsultan/Menghasilkan karya seni/budaya</t>
  </si>
  <si>
    <t>Studi Lanjut</t>
  </si>
  <si>
    <t>Masa Tunggu &lt; 12 bulan</t>
  </si>
  <si>
    <t>Jenjang Pendidikan</t>
  </si>
  <si>
    <t>Lokasi</t>
  </si>
  <si>
    <t>S1/S1 terapan</t>
  </si>
  <si>
    <t>S2/S2 terapan</t>
  </si>
  <si>
    <t>S3/S3 terapan</t>
  </si>
  <si>
    <t>Dalam Negeri</t>
  </si>
  <si>
    <t>Luar Negeri</t>
  </si>
  <si>
    <t>Jenis Kemampuan</t>
  </si>
  <si>
    <t>Etika</t>
  </si>
  <si>
    <t>Keahlian pada bidang ilmu (kompetensi utama)</t>
  </si>
  <si>
    <t>Kemampuan berbahasa asing</t>
  </si>
  <si>
    <t>Penggunaan teknologi informasi</t>
  </si>
  <si>
    <t>Kemampuan berkomunikasi</t>
  </si>
  <si>
    <t>Pengembangan diri</t>
  </si>
  <si>
    <t>Kuesioner bisa menggunakan instrumen pertanyaan yang ada di web BPM</t>
  </si>
  <si>
    <t>Tabel 9f1 Publikasi Ilmiah Mahasiswa</t>
  </si>
  <si>
    <t>UPM melakukan rekapitulasi data</t>
  </si>
  <si>
    <r>
      <t xml:space="preserve">Tabel 9f1-1 Lampiran Publikasi Ilmiah Mahasiswa </t>
    </r>
    <r>
      <rPr>
        <b/>
        <sz val="11"/>
        <color rgb="FFFF0000"/>
        <rFont val="Calibri"/>
        <family val="2"/>
        <scheme val="minor"/>
      </rPr>
      <t>(data diperoleh dari Prodi)</t>
    </r>
  </si>
  <si>
    <t>Judul Publikasi</t>
  </si>
  <si>
    <t>Setiap mahasiswa harus memiliki email civitas unas, untuk memastikan bahwa kinerja akademik mahasiswa terekam di google scholar dan terakumulasi di H indeks dosen dan universitas</t>
  </si>
  <si>
    <t>Karya ilmiah mahasiswa secara mandiri atau bersama Dosen Tetap yang disitasi dalam 3 tahun terakhir</t>
  </si>
  <si>
    <t>Tabel 9f3. Produk/Jasa DTPS yang Dihasilkan Mahasiswa yang Diadopsi oleh Industri/Masyarakat</t>
  </si>
  <si>
    <t>Diisi oleh pengusul dari Program Studi pada program Diploma Tiga/Sarjana Terapan/Magister Terapan/Doktor Terapan</t>
  </si>
  <si>
    <t xml:space="preserve">Tabel 9f4-1 Luaran Penelitian/PkM yang Dihasilkan Mahasiswa (Paten, Paten Sederhana) </t>
  </si>
  <si>
    <t>Tabel 8.f.4) Luaran Penelitian/PkM yang Dihasilkan Mahasiswa</t>
  </si>
  <si>
    <t>(baik mandiri atau bersama Dosen Tetap dalam 3 tahun terakhir)</t>
  </si>
  <si>
    <t>Diisi oleh pengusul dari Program Studi pada program Sarjana/Sarjana Terapan/Magister/Magister Terapan/Doktor/Doktor Terapan</t>
  </si>
  <si>
    <t xml:space="preserve">Keterangan </t>
  </si>
  <si>
    <t>Link Dokumen (Nomor Sertifikan dan bukti sertifikat)</t>
  </si>
  <si>
    <t>Tabel 9f4-2 Luaran Penelitian/PkM yang Dihasilkan Mahasiswa (Hak Cipta, Desain Produk Industri, dll.)</t>
  </si>
  <si>
    <t>Tabel 9f4-3 Luaran Penelitian/PkM yang Dihasilkan Mahasiswa (Teknologi Tepat Guna, Produk, Karya Seni, Rekayasa Sosial)</t>
  </si>
  <si>
    <t>Tabel 9g1. Jumlah Mahasiswa yang berkegiatan di luar kampus</t>
  </si>
  <si>
    <t>Pertukaran Pelajar</t>
  </si>
  <si>
    <t>Magang</t>
  </si>
  <si>
    <t>Mengajar</t>
  </si>
  <si>
    <t>Kewirausahaan</t>
  </si>
  <si>
    <t>KKN Tematik</t>
  </si>
  <si>
    <t>Penelitian/Riset</t>
  </si>
  <si>
    <t>Proyek Kemanusiaan</t>
  </si>
  <si>
    <t>Studi/Proyek Independen</t>
  </si>
  <si>
    <t>Bentuk Kegiatan</t>
  </si>
  <si>
    <t>SKS</t>
  </si>
  <si>
    <t>Link Dokumen (Laporan kegiatan dll)</t>
  </si>
  <si>
    <t>Tabel 9g2. Jumlah Dosen yang berkegiatan di luar kampus</t>
  </si>
  <si>
    <t>Tridarma di Kampus Lain</t>
  </si>
  <si>
    <t>Tridarma di Kampus QS 100</t>
  </si>
  <si>
    <t>Praktisi DUDI</t>
  </si>
  <si>
    <t>Perusahaan Startup Teknologi</t>
  </si>
  <si>
    <t>Institusi/Lembaga Multilateral</t>
  </si>
  <si>
    <t>Lembaga Pemerintah</t>
  </si>
  <si>
    <t>BUMN/BUMD</t>
  </si>
  <si>
    <t>Membimbing Lomba</t>
  </si>
  <si>
    <t>NIDN</t>
  </si>
  <si>
    <t>Bentuk Kegiatan di Luar Kampus</t>
  </si>
  <si>
    <r>
      <t xml:space="preserve">Tabel 9g3. Jumlah Praktisi yang mengajar di dalam kampus </t>
    </r>
    <r>
      <rPr>
        <b/>
        <sz val="11"/>
        <color rgb="FFFF0000"/>
        <rFont val="Calibri"/>
        <family val="2"/>
        <scheme val="minor"/>
      </rPr>
      <t>(Data diperoleh dari Prodi)</t>
    </r>
  </si>
  <si>
    <t>Nama Praktisi</t>
  </si>
  <si>
    <t>Riwayat Pendidikan</t>
  </si>
  <si>
    <t>Sertifikasi</t>
  </si>
  <si>
    <t>Pengalaman Kerja</t>
  </si>
  <si>
    <t>Asal PT</t>
  </si>
  <si>
    <t>Program Studi</t>
  </si>
  <si>
    <t>Jenjang Prodi</t>
  </si>
  <si>
    <t>Gelar</t>
  </si>
  <si>
    <t>Riwayat Sertifikasi</t>
  </si>
  <si>
    <t>Referensi BSNP</t>
  </si>
  <si>
    <t>Referensi Organisasi</t>
  </si>
  <si>
    <t>Tempat kerja</t>
  </si>
  <si>
    <t>Jenis Tempat kerja</t>
  </si>
  <si>
    <t>Tabel 9g4 Program studi berstandar internasional</t>
  </si>
  <si>
    <t>Lembaga Akreditasi</t>
  </si>
  <si>
    <t>Nilai Akreditasi</t>
  </si>
  <si>
    <t>Jenis Sertifikasi</t>
  </si>
  <si>
    <t>Lembaga Sertifikasi</t>
  </si>
  <si>
    <t xml:space="preserve">Analisis pemenuhan capaian pembelajaran lulusan (CPL) yang diukur dengan metoda yang sahih dan relevan, mencakup aspek: 
</t>
  </si>
  <si>
    <t xml:space="preserve">1) keserbacakupan, </t>
  </si>
  <si>
    <t>Portofolio Kurikulum</t>
  </si>
  <si>
    <t xml:space="preserve">2) kedalaman, dan </t>
  </si>
  <si>
    <t>3) kebermanfaatan analisis yang ditunjukkan dengan peningkatan CPL dari waktu ke waktu dalam 3 tahun terakhir.</t>
  </si>
  <si>
    <t xml:space="preserve">Pelaksanaan tracer study yang mencakup 5 aspek sebagai berikut: </t>
  </si>
  <si>
    <t>Dokumen Metode Pelaksanaan Survey di tingkat Prodi dan Biromawa</t>
  </si>
  <si>
    <t xml:space="preserve">1) pelaksanaan tracer study terkoordinasi di tingkat PT, </t>
  </si>
  <si>
    <t xml:space="preserve">2) kegiatan tracer study dilakukan secara reguler setiap tahun dan terdokumentasi, </t>
  </si>
  <si>
    <t xml:space="preserve">3) isi kuesioner mencakup seluruh pertanyaan inti tracer study DIKTI. </t>
  </si>
  <si>
    <t xml:space="preserve">4) ditargetkan pada seluruh populasi (lulusan TS-4 s.d. TS-2) </t>
  </si>
  <si>
    <t xml:space="preserve">5) hasilnya disosialisasikan dan digunakan untuk pengembangan kurikulum dan pembelajaran. </t>
  </si>
  <si>
    <t>UPPS telah melakukan analisis capaian kinerja yang:</t>
  </si>
  <si>
    <t>1) analisisnya didukung oleh data/informasi yang relevan (merujuk pada pencapaian standar mutu perguruan tinggi) dan berkualitas (andal dan memadai) yang didukung oleh keberadaan pangkalan data institusi yang terintegrasi</t>
  </si>
  <si>
    <t>Laporan Capaian Kinerja Prodi dan UPPS</t>
  </si>
  <si>
    <t>2) konsisten dengan seluruh kriteria yang diuraikan sebelumnya</t>
  </si>
  <si>
    <t>3) analisisnya dilakukan secara komprehensif, tepat, dan tajam untuk mengidentifikasi akar masalah di UPPS.</t>
  </si>
  <si>
    <t>4) hasilnya dipublikasikan kepada para pemangku kepentingan internal dan eksternal serta mudah diakses</t>
  </si>
  <si>
    <t>UPPS melakukan analisis SWOT atau analisis lain yang relevan, serta memenuhi aspek-aspek 
sebagai berikut:</t>
  </si>
  <si>
    <t>Renstra Sekolah Pasca sarjana dan Fakultas, Raker dan Laporan Kinerja Tahunan serta RENOP Prodi</t>
  </si>
  <si>
    <t>1) melakukan identifikasi kekuatan atau faktor pendorong, kelemahan atau faktor penghambat, peluang dan ancaman yang dihadapi UPPS dilakukan secara tepat,</t>
  </si>
  <si>
    <t>2) memiliki keterkaitan dengan hasil analisis capaian kinerja</t>
  </si>
  <si>
    <t>3) merumuskan strategi pengembangan UPPS yang berkesesuaian, dan</t>
  </si>
  <si>
    <t>4) menghasilkan program_x0002_program pengembangan alternatif yang tepat.</t>
  </si>
  <si>
    <t>UPPS menetapkan prioritas program pengembangan berdasarkan hasil analisis SWOT atau analisis lainnya yang mempertimbangkan secara komprehensif:</t>
  </si>
  <si>
    <t>1) kapasitas UPPS,</t>
  </si>
  <si>
    <t>2) kebutuhan UPPS dan PS di masa depan,</t>
  </si>
  <si>
    <t>3) rencana strategis UPPS yang berlaku,</t>
  </si>
  <si>
    <t>4) aspirasi dari pemangku kepentingan internal dan eksternal, serta</t>
  </si>
  <si>
    <t>5) program yang menjamin keberlanjutan</t>
  </si>
  <si>
    <t>UPPS memiliki kebijakan dan upaya yang diturunkan ke dalam berbagai peraturan untuk menjamin keberlanjutan program yang mencakup:</t>
  </si>
  <si>
    <t>1) alokasi sumber daya,</t>
  </si>
  <si>
    <t>2) kemampuan melaksanakan program pengembangan,</t>
  </si>
  <si>
    <t>3) rencana penjaminan mutu yang berkelanjutan, dan</t>
  </si>
  <si>
    <t>4) keberadaan dukungan pemangku kepentingan eksternal</t>
  </si>
  <si>
    <r>
      <t xml:space="preserve">Bukti kerjasama dapat berupa Surat Penugasan, Surat Perjanjian Kerjasama (SPK), bukti-bukti pelaksanaan (laporan, hasil kerjasama, luaran kerjasama), atau bukti lain yang relevan. Dokumen Memorandum of Understanding (MoU), Memorandum of Agreement (MoA), atau dokumen sejenis yang memayungi pelaksanaan kerjasama, </t>
    </r>
    <r>
      <rPr>
        <sz val="11"/>
        <color rgb="FFFF0000"/>
        <rFont val="Calibri"/>
        <family val="2"/>
        <scheme val="minor"/>
      </rPr>
      <t>tidak dapat</t>
    </r>
    <r>
      <rPr>
        <sz val="11"/>
        <color theme="1"/>
        <rFont val="Calibri"/>
        <family val="2"/>
        <scheme val="minor"/>
      </rPr>
      <t xml:space="preserve"> dijadikan bukti realisasi kerjasama </t>
    </r>
  </si>
  <si>
    <t xml:space="preserve">Jumlah Dosen Tetap (NDT) = </t>
  </si>
  <si>
    <t>DTPS*)</t>
  </si>
  <si>
    <t>*) DTPS di isi dengan tanda centang V untuk Dosen Tetap PT yang ditugaskan sebagai pengampu mata kuliah dengan bidang keahlian yang sesuai dengan kompetemsi ini program studi yang dimonev</t>
  </si>
  <si>
    <r>
      <t xml:space="preserve">Ekuivalensi Waktu Mengajar Penuh </t>
    </r>
    <r>
      <rPr>
        <sz val="11"/>
        <color rgb="FFFF0000"/>
        <rFont val="Calibri"/>
        <family val="2"/>
        <scheme val="minor"/>
      </rPr>
      <t>DTPS</t>
    </r>
    <r>
      <rPr>
        <sz val="11"/>
        <color theme="1"/>
        <rFont val="Calibri"/>
        <family val="2"/>
        <scheme val="minor"/>
      </rPr>
      <t xml:space="preserve"> (EWMP)</t>
    </r>
  </si>
  <si>
    <t>Rata-rata DT (kolom 2)</t>
  </si>
  <si>
    <r>
      <t xml:space="preserve">Rata-rata </t>
    </r>
    <r>
      <rPr>
        <b/>
        <sz val="11"/>
        <color rgb="FFFF0000"/>
        <rFont val="Calibri"/>
        <family val="2"/>
        <scheme val="minor"/>
      </rPr>
      <t>DTPS</t>
    </r>
    <r>
      <rPr>
        <b/>
        <sz val="11"/>
        <color theme="1"/>
        <rFont val="Calibri"/>
        <family val="2"/>
        <scheme val="minor"/>
      </rPr>
      <t xml:space="preserve"> (kolom 3)</t>
    </r>
  </si>
  <si>
    <t>NDTT =….</t>
  </si>
  <si>
    <t>UPM melakukan rekapitulasi Tabel Isian Dosen di Tabel 4b2</t>
  </si>
  <si>
    <t>UPM melakukan rekapitulasi Tabel Isian Dosen di Tabel 4b3</t>
  </si>
  <si>
    <t>Diisi oleh Program Studi pada program D3/Sarjana Terapan/Magister Terapan/Doktor Terapan.</t>
  </si>
  <si>
    <t>NMKI = Jumlah mata kuliah yang dikembangkan berdasarkan hasil penelitian/PkM DTPS dalam 3 tahun terakhir</t>
  </si>
  <si>
    <t>NMKI &gt; 3 mendapat skor 4</t>
  </si>
  <si>
    <t>NMKI = 2 - 3 mendapat skor 3</t>
  </si>
  <si>
    <t>NMKI = 1 mendapat skor 2</t>
  </si>
  <si>
    <t>Kegiatan ilmiah yang terjadwal dilaksanakan setiap bulan --&gt; skor 4</t>
  </si>
  <si>
    <t>Kegiatan ilmiah yang terjadwal dilaksanakan dua s.d tiga bulan sekali --&gt; skor 3</t>
  </si>
  <si>
    <t>Kegiatan ilmiah yang terjadwal dilaksanakan empat s.d. enam bulan sekali --&gt; skor 2</t>
  </si>
  <si>
    <t>Kegiatan ilmiah yang terjadwal dilaksanakan lebih dari enam bulan sekali --&gt; 1</t>
  </si>
  <si>
    <t>Tidak ada Skor kurang dari 1 (0)</t>
  </si>
  <si>
    <r>
      <t xml:space="preserve">Tabel 7a-1 Lampiran Penelitian DTPS yang Melibatkan Mahasiswa </t>
    </r>
    <r>
      <rPr>
        <b/>
        <sz val="12"/>
        <color rgb="FFFF0000"/>
        <rFont val="Calibri"/>
        <family val="2"/>
        <scheme val="minor"/>
      </rPr>
      <t>(di isi oleh masing-masing Dosen)</t>
    </r>
  </si>
  <si>
    <t>Tabel 7b. Relevansi Penelitian</t>
  </si>
  <si>
    <t>Tabel 8a PkM DTPS yang Melibatkan Mahasiswa</t>
  </si>
  <si>
    <r>
      <t xml:space="preserve">Tabel 8a-1 Lampiran PkM DTPS yang Melibatkan Mahasiswa </t>
    </r>
    <r>
      <rPr>
        <b/>
        <sz val="11"/>
        <color rgb="FFFF0000"/>
        <rFont val="Calibri"/>
        <family val="2"/>
        <scheme val="minor"/>
      </rPr>
      <t>(Di isi oleh masing-masing Dosen)</t>
    </r>
  </si>
  <si>
    <t>Tabel 8b. Relevansi PkM</t>
  </si>
  <si>
    <t>2. Tata Pamong, Tata Kelola dan Kerjasama</t>
  </si>
  <si>
    <t>Cheklist Jika Semua Pertanyaan 1- 8 Sudah Terisi</t>
  </si>
  <si>
    <t>Cheklist Jika Semua Pertanyaan 1- 2 Sudah Terisi</t>
  </si>
  <si>
    <r>
      <t>Tabel 6h. Monev Indeks Prestasi Semester (IPS) dan Indeks Prestasi Kumulatif (IPK</t>
    </r>
    <r>
      <rPr>
        <b/>
        <vertAlign val="subscript"/>
        <sz val="12"/>
        <color theme="1"/>
        <rFont val="Calibri"/>
        <family val="2"/>
        <scheme val="minor"/>
      </rPr>
      <t>S</t>
    </r>
    <r>
      <rPr>
        <b/>
        <sz val="12"/>
        <color theme="1"/>
        <rFont val="Calibri"/>
        <family val="2"/>
        <scheme val="minor"/>
      </rPr>
      <t xml:space="preserve">) Mahasiswa Aktif </t>
    </r>
    <r>
      <rPr>
        <b/>
        <sz val="12"/>
        <color rgb="FFFF0000"/>
        <rFont val="Calibri"/>
        <family val="2"/>
        <scheme val="minor"/>
      </rPr>
      <t>(Data diperoleh dari BPSI)</t>
    </r>
  </si>
  <si>
    <t>dengan mitra nasional</t>
  </si>
  <si>
    <r>
      <t>Jumlah Mahasiswa Asing Penuh Waktu (</t>
    </r>
    <r>
      <rPr>
        <b/>
        <i/>
        <sz val="11"/>
        <color rgb="FF000000"/>
        <rFont val="Calibri"/>
        <family val="2"/>
        <scheme val="minor"/>
      </rPr>
      <t>Full-time</t>
    </r>
    <r>
      <rPr>
        <b/>
        <sz val="11"/>
        <color rgb="FF000000"/>
        <rFont val="Calibri"/>
        <family val="2"/>
        <scheme val="minor"/>
      </rPr>
      <t>)</t>
    </r>
  </si>
  <si>
    <r>
      <t>Jumlah Mahasiswa Asing Paruh Waktu (</t>
    </r>
    <r>
      <rPr>
        <b/>
        <i/>
        <sz val="11"/>
        <color rgb="FF000000"/>
        <rFont val="Calibri"/>
        <family val="2"/>
        <scheme val="minor"/>
      </rPr>
      <t>Part-time</t>
    </r>
    <r>
      <rPr>
        <b/>
        <sz val="11"/>
        <color rgb="FF000000"/>
        <rFont val="Calibri"/>
        <family val="2"/>
        <scheme val="minor"/>
      </rPr>
      <t>)</t>
    </r>
  </si>
  <si>
    <r>
      <t>Transfer</t>
    </r>
    <r>
      <rPr>
        <b/>
        <vertAlign val="superscript"/>
        <sz val="11"/>
        <color theme="1"/>
        <rFont val="Calibri"/>
        <family val="2"/>
        <scheme val="minor"/>
      </rPr>
      <t>*)</t>
    </r>
  </si>
  <si>
    <t>Jumlah =</t>
  </si>
  <si>
    <t>Nama Dosen (NDTPS)</t>
  </si>
  <si>
    <t>NM = Jumlah mahasiswa pada tahun dimonev</t>
  </si>
  <si>
    <t>Sedang 2)</t>
  </si>
  <si>
    <t>Tinggi 3)</t>
  </si>
  <si>
    <t xml:space="preserve">Cheklist Jika Table Sudah Terisi </t>
  </si>
  <si>
    <r>
      <t xml:space="preserve">Tabel 9e1-3. Lulusan melakukan Studi Lanjut </t>
    </r>
    <r>
      <rPr>
        <b/>
        <sz val="12"/>
        <color rgb="FFFF0000"/>
        <rFont val="Calibri"/>
        <family val="2"/>
        <scheme val="minor"/>
      </rPr>
      <t>(survey oleh program studi dan biromawa)</t>
    </r>
  </si>
  <si>
    <r>
      <t xml:space="preserve">Tabel 9e2. Kepuasan Pengguna Lulusan </t>
    </r>
    <r>
      <rPr>
        <b/>
        <sz val="12"/>
        <color rgb="FFFF0000"/>
        <rFont val="Calibri"/>
        <family val="2"/>
        <scheme val="minor"/>
      </rPr>
      <t>(survey oleh program studi dan biromawa)</t>
    </r>
  </si>
  <si>
    <t>Tingkat Kepuasan Pengguna (%)</t>
  </si>
  <si>
    <t>Rendah 1)</t>
  </si>
  <si>
    <r>
      <t xml:space="preserve">Tabel 9d1-1 Lampiran Waktu Tunggu Lulusan </t>
    </r>
    <r>
      <rPr>
        <b/>
        <sz val="11"/>
        <color rgb="FFFF0000"/>
        <rFont val="Calibri"/>
        <family val="2"/>
        <scheme val="minor"/>
      </rPr>
      <t>(data dari Tracer Study)</t>
    </r>
  </si>
  <si>
    <r>
      <t xml:space="preserve">6 </t>
    </r>
    <r>
      <rPr>
        <b/>
        <sz val="11"/>
        <color theme="1"/>
        <rFont val="Calibri"/>
        <family val="2"/>
      </rPr>
      <t>≤ WT ≤ 18 bulan</t>
    </r>
  </si>
  <si>
    <r>
      <t xml:space="preserve">3 </t>
    </r>
    <r>
      <rPr>
        <b/>
        <sz val="11"/>
        <color theme="1"/>
        <rFont val="Calibri"/>
        <family val="2"/>
      </rPr>
      <t>≤ WT ≤ 6 bulan</t>
    </r>
  </si>
  <si>
    <r>
      <t xml:space="preserve">Tabel 9c1. Lampiran Masa Studi Mahasiswa Tugas Akhir/Lulusan </t>
    </r>
    <r>
      <rPr>
        <b/>
        <sz val="11"/>
        <color rgb="FFFF0000"/>
        <rFont val="Calibri"/>
        <family val="2"/>
        <scheme val="minor"/>
      </rPr>
      <t>(Data diperoleh dari BPSI)</t>
    </r>
  </si>
  <si>
    <t>Cheklist Jika Semua Pertanyaan Sudah Terisi</t>
  </si>
  <si>
    <r>
      <t>Daya tanggap (</t>
    </r>
    <r>
      <rPr>
        <i/>
        <sz val="11"/>
        <color theme="1"/>
        <rFont val="Calibri"/>
        <family val="2"/>
        <scheme val="minor"/>
      </rPr>
      <t>responsiveness</t>
    </r>
    <r>
      <rPr>
        <sz val="11"/>
        <color theme="1"/>
        <rFont val="Calibri"/>
        <family val="2"/>
        <scheme val="minor"/>
      </rPr>
      <t>): kemauan dari dosen, tenaga kependidikan dan pengelola dalam membantu mahasiswa dan memberikan jasa dengan cepat.</t>
    </r>
  </si>
  <si>
    <r>
      <t>Kepastian (</t>
    </r>
    <r>
      <rPr>
        <i/>
        <sz val="11"/>
        <color theme="1"/>
        <rFont val="Calibri"/>
        <family val="2"/>
        <scheme val="minor"/>
      </rPr>
      <t>assurance</t>
    </r>
    <r>
      <rPr>
        <sz val="11"/>
        <color theme="1"/>
        <rFont val="Calibri"/>
        <family val="2"/>
        <scheme val="minor"/>
      </rPr>
      <t>): kemampuan dosen, tenaga kependidikan dan pengelola untuk memberi keyakinan kepada mahasiswa bahwa pelayanan yang diberikan telah sesuai dengan ketentuan.</t>
    </r>
  </si>
  <si>
    <r>
      <t>Empati (</t>
    </r>
    <r>
      <rPr>
        <i/>
        <sz val="11"/>
        <color theme="1"/>
        <rFont val="Calibri"/>
        <family val="2"/>
        <scheme val="minor"/>
      </rPr>
      <t>empathy</t>
    </r>
    <r>
      <rPr>
        <sz val="11"/>
        <color theme="1"/>
        <rFont val="Calibri"/>
        <family val="2"/>
        <scheme val="minor"/>
      </rPr>
      <t>): kesediaan/kepedulian dosen, tenaga kependidikan dan pengelola untuk memberi perhatian kepada mahasiswa.</t>
    </r>
  </si>
  <si>
    <r>
      <rPr>
        <i/>
        <sz val="11"/>
        <color theme="1"/>
        <rFont val="Calibri"/>
        <family val="2"/>
        <scheme val="minor"/>
      </rPr>
      <t>Tangible</t>
    </r>
    <r>
      <rPr>
        <sz val="11"/>
        <color theme="1"/>
        <rFont val="Calibri"/>
        <family val="2"/>
        <scheme val="minor"/>
      </rPr>
      <t>: penilaian mahasiswa terhadap kecukupan, aksesibitas, kualitas sarana dan prasarana.</t>
    </r>
  </si>
  <si>
    <r>
      <t xml:space="preserve">Tabel 6i1. Monev Kinerja Dosen dalam pemberian Mata Kuliah (Indeks Kinerja Dosen) </t>
    </r>
    <r>
      <rPr>
        <b/>
        <sz val="11"/>
        <color rgb="FFFF0000"/>
        <rFont val="Calibri"/>
        <family val="2"/>
        <scheme val="minor"/>
      </rPr>
      <t>Data diperoleh dari BPSI</t>
    </r>
  </si>
  <si>
    <r>
      <t xml:space="preserve">Tabel 6g. Monev Distribusi Nilai Setiap Mata Kuliah (A, A-, B+, B, B-, C+, C, C- D, E) </t>
    </r>
    <r>
      <rPr>
        <b/>
        <sz val="11"/>
        <color rgb="FFFF0000"/>
        <rFont val="Calibri"/>
        <family val="2"/>
        <scheme val="minor"/>
      </rPr>
      <t>(Diperoleh dari BPSI)</t>
    </r>
  </si>
  <si>
    <r>
      <t xml:space="preserve">Tabel 6c4. Interaksi Online Pada Video Conferensi </t>
    </r>
    <r>
      <rPr>
        <b/>
        <sz val="11"/>
        <color rgb="FFFF0000"/>
        <rFont val="Calibri"/>
        <family val="2"/>
        <scheme val="minor"/>
      </rPr>
      <t>(Data diperoleh dari SPA dan SPA Online)</t>
    </r>
  </si>
  <si>
    <r>
      <t xml:space="preserve">Tabel 6c3. Interaksi Online Pada Forum diskusi di LMS </t>
    </r>
    <r>
      <rPr>
        <b/>
        <sz val="11"/>
        <color rgb="FFFF0000"/>
        <rFont val="Calibri"/>
        <family val="2"/>
        <scheme val="minor"/>
      </rPr>
      <t>(Data diperoleh dari SPA dan SPA Online)</t>
    </r>
  </si>
  <si>
    <r>
      <t xml:space="preserve">Tabel 6c2. Jumlah Pertemuan Kuliah Dalam Satu Semester </t>
    </r>
    <r>
      <rPr>
        <b/>
        <sz val="11"/>
        <color rgb="FFFF0000"/>
        <rFont val="Calibri"/>
        <family val="2"/>
        <scheme val="minor"/>
      </rPr>
      <t>(Data diperoleh dari SPA dan SPA Online)</t>
    </r>
  </si>
  <si>
    <r>
      <t xml:space="preserve">Tabel 6c1. Monev Kehadiran Dosen dan Mahasiswa dalam memberikan perkuliahan </t>
    </r>
    <r>
      <rPr>
        <b/>
        <sz val="11"/>
        <color rgb="FFFF0000"/>
        <rFont val="Calibri"/>
        <family val="2"/>
        <scheme val="minor"/>
      </rPr>
      <t>(Data diperoleh dari SPA dan SPA Online)</t>
    </r>
  </si>
  <si>
    <r>
      <t xml:space="preserve">Tabel 6a5. Monev Kelengkapan Literatur dalam Rencana Pembelajaran Semester (RPS) </t>
    </r>
    <r>
      <rPr>
        <b/>
        <sz val="11"/>
        <color rgb="FFFF0000"/>
        <rFont val="Calibri"/>
        <family val="2"/>
        <scheme val="minor"/>
      </rPr>
      <t>(Perpustakaan wajib menyediakan e-references sesuai kebutuhan mata kuliah)</t>
    </r>
  </si>
  <si>
    <r>
      <t xml:space="preserve">Tabel 6a3-1. Lampiran Monev Ketersediaan RPS dan Kesesuaian RPS </t>
    </r>
    <r>
      <rPr>
        <b/>
        <sz val="11"/>
        <color rgb="FFFF0000"/>
        <rFont val="Calibri"/>
        <family val="2"/>
        <scheme val="minor"/>
      </rPr>
      <t>(Di isi oleh masing-masing Dosen)</t>
    </r>
  </si>
  <si>
    <r>
      <t xml:space="preserve">Apakah UPPS menyediakan sarana dan prasarana yang </t>
    </r>
    <r>
      <rPr>
        <sz val="11"/>
        <color rgb="FFFF0000"/>
        <rFont val="Calibri"/>
        <family val="2"/>
        <scheme val="minor"/>
      </rPr>
      <t>mutakhir (optimal mendukung pembelajaran Blended Learning, Merdeka Belajar)</t>
    </r>
    <r>
      <rPr>
        <sz val="11"/>
        <color theme="1"/>
        <rFont val="Calibri"/>
        <family val="2"/>
        <scheme val="minor"/>
      </rPr>
      <t xml:space="preserve"> serta </t>
    </r>
    <r>
      <rPr>
        <sz val="11"/>
        <color rgb="FFFF0000"/>
        <rFont val="Calibri"/>
        <family val="2"/>
        <scheme val="minor"/>
      </rPr>
      <t xml:space="preserve">aksesibiltas (survey stakeholder) </t>
    </r>
    <r>
      <rPr>
        <sz val="11"/>
        <rFont val="Calibri"/>
        <family val="2"/>
        <scheme val="minor"/>
      </rPr>
      <t>y</t>
    </r>
    <r>
      <rPr>
        <sz val="11"/>
        <color theme="1"/>
        <rFont val="Calibri"/>
        <family val="2"/>
        <scheme val="minor"/>
      </rPr>
      <t>ang cukup untuk menjamin pencapaian capaian pembelajaran dan meningkatkan suasana akademik.</t>
    </r>
  </si>
  <si>
    <r>
      <rPr>
        <b/>
        <sz val="11"/>
        <color theme="1"/>
        <rFont val="Calibri"/>
        <family val="2"/>
        <scheme val="minor"/>
      </rPr>
      <t xml:space="preserve">Tabel 5b4. Tabel Mutakhir dan aksesibiltas Sarana dan Prasarana </t>
    </r>
    <r>
      <rPr>
        <b/>
        <sz val="11"/>
        <color rgb="FFFFFFFF"/>
        <rFont val="Calibri"/>
        <family val="2"/>
        <scheme val="minor"/>
      </rPr>
      <t xml:space="preserve"> 5b4. Tabel Mutakhir dan aksesibiltas Sarana dan Prasarana </t>
    </r>
  </si>
  <si>
    <r>
      <t xml:space="preserve">Tabel 5b3. Monev Penggunaan Sarana dan Prasarana Perkuliahan </t>
    </r>
    <r>
      <rPr>
        <b/>
        <sz val="11"/>
        <color rgb="FFFF0000"/>
        <rFont val="Calibri"/>
        <family val="2"/>
        <scheme val="minor"/>
      </rPr>
      <t>(Di isi oleh Biro Administrasi Umum/BAU)</t>
    </r>
  </si>
  <si>
    <r>
      <t xml:space="preserve">Tabel 5b2. Monev Penggunaan Laboratorium </t>
    </r>
    <r>
      <rPr>
        <b/>
        <sz val="11"/>
        <color rgb="FFFF0000"/>
        <rFont val="Calibri"/>
        <family val="2"/>
        <scheme val="minor"/>
      </rPr>
      <t>(Di isi oleh Biro Administrasi Umum/BAU)</t>
    </r>
  </si>
  <si>
    <r>
      <t xml:space="preserve">UPPS menyediakan sarana dan prasarana yang </t>
    </r>
    <r>
      <rPr>
        <sz val="11"/>
        <color rgb="FFFF0000"/>
        <rFont val="Calibri"/>
        <family val="2"/>
        <scheme val="minor"/>
      </rPr>
      <t>mutakhir (oprimal mendukung pembelajaran Blended Learning, Merdeka Belajar)</t>
    </r>
    <r>
      <rPr>
        <sz val="11"/>
        <color theme="1"/>
        <rFont val="Calibri"/>
        <family val="2"/>
        <scheme val="minor"/>
      </rPr>
      <t xml:space="preserve"> serta </t>
    </r>
    <r>
      <rPr>
        <sz val="11"/>
        <color rgb="FFFF0000"/>
        <rFont val="Calibri"/>
        <family val="2"/>
        <scheme val="minor"/>
      </rPr>
      <t xml:space="preserve">aksesibiltas (survey stakeholder) </t>
    </r>
    <r>
      <rPr>
        <sz val="11"/>
        <rFont val="Calibri"/>
        <family val="2"/>
        <scheme val="minor"/>
      </rPr>
      <t>y</t>
    </r>
    <r>
      <rPr>
        <sz val="11"/>
        <color theme="1"/>
        <rFont val="Calibri"/>
        <family val="2"/>
        <scheme val="minor"/>
      </rPr>
      <t>ang cukup untuk menjamin pencapaian capaian pembelajaran dan meningkatkan suasana akademik.</t>
    </r>
  </si>
  <si>
    <r>
      <t xml:space="preserve">Tabel 4b7-4. Buku Ber-ISBN, </t>
    </r>
    <r>
      <rPr>
        <b/>
        <i/>
        <sz val="11"/>
        <color theme="1"/>
        <rFont val="Calibri"/>
        <family val="2"/>
        <scheme val="minor"/>
      </rPr>
      <t>Book Chapter</t>
    </r>
  </si>
  <si>
    <r>
      <t xml:space="preserve">Buku ber-ISBN, </t>
    </r>
    <r>
      <rPr>
        <b/>
        <i/>
        <sz val="11"/>
        <color theme="1"/>
        <rFont val="Calibri"/>
        <family val="2"/>
        <scheme val="minor"/>
      </rPr>
      <t>Book Chapter</t>
    </r>
  </si>
  <si>
    <r>
      <t xml:space="preserve">Tabel 4.b.6) Produk/Jasa DTPS yang Diadopsi oleh Industri/Masyarakat </t>
    </r>
    <r>
      <rPr>
        <b/>
        <sz val="11"/>
        <color rgb="FFFF0000"/>
        <rFont val="Calibri"/>
        <family val="2"/>
        <scheme val="minor"/>
      </rPr>
      <t>(Diambil dari SINTA)</t>
    </r>
  </si>
  <si>
    <t>Tabel 2.2</t>
  </si>
  <si>
    <t xml:space="preserve">Tata Pamong dan Tata Kelola </t>
  </si>
  <si>
    <r>
      <t xml:space="preserve">Jika rasio </t>
    </r>
    <r>
      <rPr>
        <b/>
        <sz val="11"/>
        <color theme="1"/>
        <rFont val="Calibri"/>
        <family val="2"/>
        <scheme val="minor"/>
      </rPr>
      <t>1 &lt; rasio &lt; 3</t>
    </r>
    <r>
      <rPr>
        <sz val="11"/>
        <color theme="1"/>
        <rFont val="Calibri"/>
        <family val="2"/>
        <scheme val="minor"/>
      </rPr>
      <t xml:space="preserve"> menunjukkan kualitas input mahasiswa sedang, dimana seleksi cukup ketat (mendapat skor 2-3)</t>
    </r>
  </si>
  <si>
    <r>
      <t xml:space="preserve">Jika nilai </t>
    </r>
    <r>
      <rPr>
        <b/>
        <sz val="11"/>
        <color theme="1"/>
        <rFont val="Calibri"/>
        <family val="2"/>
        <scheme val="minor"/>
      </rPr>
      <t>= 0</t>
    </r>
    <r>
      <rPr>
        <sz val="11"/>
        <color theme="1"/>
        <rFont val="Calibri"/>
        <family val="2"/>
        <scheme val="minor"/>
      </rPr>
      <t xml:space="preserve"> artinya sudah Sesuai, berarti data sudah valid</t>
    </r>
  </si>
  <si>
    <r>
      <t xml:space="preserve">Jika rasio </t>
    </r>
    <r>
      <rPr>
        <b/>
        <sz val="11"/>
        <color theme="1"/>
        <rFont val="Calibri"/>
        <family val="2"/>
        <scheme val="minor"/>
      </rPr>
      <t>≥ 3</t>
    </r>
    <r>
      <rPr>
        <sz val="11"/>
        <color theme="1"/>
        <rFont val="Calibri"/>
        <family val="2"/>
        <scheme val="minor"/>
      </rPr>
      <t xml:space="preserve"> maka menunjukkan kualitas input mahasiswa baik dimana seleksi sangat ketat (mendapat skor 4 di LED/LKPT)</t>
    </r>
  </si>
  <si>
    <r>
      <t xml:space="preserve">Jika rasio </t>
    </r>
    <r>
      <rPr>
        <b/>
        <sz val="11"/>
        <color theme="1"/>
        <rFont val="Calibri"/>
        <family val="2"/>
        <scheme val="minor"/>
      </rPr>
      <t>≤ 1</t>
    </r>
    <r>
      <rPr>
        <sz val="11"/>
        <color theme="1"/>
        <rFont val="Calibri"/>
        <family val="2"/>
        <scheme val="minor"/>
      </rPr>
      <t xml:space="preserve"> menunjukkan kualitas input mahasiswa kurang, dimana seleksi masuk kurang ketat (mendapat skor 0-1)</t>
    </r>
  </si>
  <si>
    <r>
      <t>Jika persentase</t>
    </r>
    <r>
      <rPr>
        <b/>
        <sz val="11"/>
        <color theme="1"/>
        <rFont val="Calibri"/>
        <family val="2"/>
        <scheme val="minor"/>
      </rPr>
      <t xml:space="preserve"> ≥ 95%</t>
    </r>
    <r>
      <rPr>
        <sz val="11"/>
        <color theme="1"/>
        <rFont val="Calibri"/>
        <family val="2"/>
        <scheme val="minor"/>
      </rPr>
      <t xml:space="preserve"> maka menunjukkan kualitas input mahasiswa baik, dimana animo calon mahasiswa tinggi (mendapat skor 4 di LED/LKPT)</t>
    </r>
  </si>
  <si>
    <r>
      <t>Jika persentase</t>
    </r>
    <r>
      <rPr>
        <sz val="11"/>
        <color theme="1"/>
        <rFont val="Calibri"/>
        <family val="2"/>
        <scheme val="minor"/>
      </rPr>
      <t xml:space="preserve"> </t>
    </r>
    <r>
      <rPr>
        <b/>
        <sz val="11"/>
        <color theme="1"/>
        <rFont val="Calibri"/>
        <family val="2"/>
        <scheme val="minor"/>
      </rPr>
      <t>25% &lt; persentase &lt; 95%</t>
    </r>
    <r>
      <rPr>
        <sz val="11"/>
        <color theme="1"/>
        <rFont val="Calibri"/>
        <family val="2"/>
        <scheme val="minor"/>
      </rPr>
      <t xml:space="preserve"> menunjukkan kualitas input mahasiswa sedang, dimana animo mahasiswa baru cukup tinggi (mendapat skor 2-3)</t>
    </r>
  </si>
  <si>
    <r>
      <t xml:space="preserve">Jika nilai </t>
    </r>
    <r>
      <rPr>
        <b/>
        <sz val="11"/>
        <color theme="1"/>
        <rFont val="Calibri"/>
        <family val="2"/>
        <scheme val="minor"/>
      </rPr>
      <t>≠ 0</t>
    </r>
    <r>
      <rPr>
        <sz val="11"/>
        <color theme="1"/>
        <rFont val="Calibri"/>
        <family val="2"/>
        <scheme val="minor"/>
      </rPr>
      <t>, maka UPM merekomendasikan untuk segera diperbaiki/di-update</t>
    </r>
  </si>
  <si>
    <t>Tabel 3c</t>
  </si>
  <si>
    <t>Layanan Mahasiswa</t>
  </si>
  <si>
    <t xml:space="preserve">Jumlah Kegiatan </t>
  </si>
  <si>
    <t>Presentase Ketersediaan</t>
  </si>
  <si>
    <t>Nama Calon Mahasiswa  Pendaftar</t>
  </si>
  <si>
    <r>
      <t xml:space="preserve">Kerjasama + </t>
    </r>
    <r>
      <rPr>
        <sz val="12"/>
        <color rgb="FF0070C0"/>
        <rFont val="Calibri"/>
        <family val="2"/>
        <scheme val="minor"/>
      </rPr>
      <t>IKU6 Kampus Merdeka</t>
    </r>
  </si>
  <si>
    <r>
      <t xml:space="preserve">Dosen Industri/Praktisi </t>
    </r>
    <r>
      <rPr>
        <b/>
        <sz val="12"/>
        <color rgb="FFFF0000"/>
        <rFont val="Calibri"/>
        <family val="2"/>
        <scheme val="minor"/>
      </rPr>
      <t>(di isi oleh PS pada program D3/sarjana terapan)</t>
    </r>
  </si>
  <si>
    <r>
      <t>Kinerja Dosen+</t>
    </r>
    <r>
      <rPr>
        <sz val="12"/>
        <color rgb="FF0070C0"/>
        <rFont val="Calibri"/>
        <family val="2"/>
        <scheme val="minor"/>
      </rPr>
      <t>IKU5 Kampus Merdeka</t>
    </r>
  </si>
  <si>
    <r>
      <t>Pagelaran/pameran/presentasi/publikasi ilmiah Dosen Tetap (</t>
    </r>
    <r>
      <rPr>
        <b/>
        <sz val="12"/>
        <color rgb="FFFF0000"/>
        <rFont val="Calibri"/>
        <family val="2"/>
        <scheme val="minor"/>
      </rPr>
      <t>Diisi oleh PS pada program D3/Sarjana Terapan/Magister Terapan/Doktor Terapan)</t>
    </r>
  </si>
  <si>
    <r>
      <t>Lampiran Pagelaran/pameran/presentasi/publikasi ilmiah Dosen Tetap (</t>
    </r>
    <r>
      <rPr>
        <b/>
        <sz val="12"/>
        <color rgb="FFFF0000"/>
        <rFont val="Calibri"/>
        <family val="2"/>
        <scheme val="minor"/>
      </rPr>
      <t>Diisi oleh PS pada program D3/Sarjana Terapan/Magister Terapan/Doktor Terapan)</t>
    </r>
  </si>
  <si>
    <r>
      <t xml:space="preserve">Buku Ber-ISBN, </t>
    </r>
    <r>
      <rPr>
        <i/>
        <sz val="12"/>
        <color theme="1"/>
        <rFont val="Calibri"/>
        <family val="2"/>
        <scheme val="minor"/>
      </rPr>
      <t>Book Chapter</t>
    </r>
  </si>
  <si>
    <r>
      <t xml:space="preserve">Produk/jasa yang dihasilkan mahasiswa yang diadopsi oleh industri/masyarakat </t>
    </r>
    <r>
      <rPr>
        <b/>
        <sz val="12"/>
        <color rgb="FFFF0000"/>
        <rFont val="Calibri"/>
        <family val="2"/>
        <scheme val="minor"/>
      </rPr>
      <t>(diisi oleh PS D3)</t>
    </r>
  </si>
  <si>
    <t>Kerjasama  Tridharma</t>
  </si>
  <si>
    <t xml:space="preserve">Ketua </t>
  </si>
  <si>
    <t>Anggota</t>
  </si>
  <si>
    <t xml:space="preserve">Tugas Tambahan </t>
  </si>
  <si>
    <t>4 SKS</t>
  </si>
  <si>
    <t>2 SKS</t>
  </si>
  <si>
    <t xml:space="preserve">Rektor </t>
  </si>
  <si>
    <t>Wakil Rektor /Dekan/Direktur</t>
  </si>
  <si>
    <t>Wakil dekan, wakil direktur, sekretaris rektorat, ketua lembaga, kepala badan dan kepala biro</t>
  </si>
  <si>
    <t>Ketua Prodi, kepala unit penjaminan mutu, ketua pusat studi, wakil ketua lembaga, dan sekretaris lembaga</t>
  </si>
  <si>
    <t>Sekretaris Prodi, sekretaris pusat studi, kepala laboratorium/balai/studio</t>
  </si>
  <si>
    <t>14 SKS</t>
  </si>
  <si>
    <t>12 SKS</t>
  </si>
  <si>
    <t>10 SKS</t>
  </si>
  <si>
    <t>8 SKS</t>
  </si>
  <si>
    <t>6 SKS</t>
  </si>
  <si>
    <t>SKS Penelitian Kelompok</t>
  </si>
  <si>
    <t>SKS Penelitian Mandiri</t>
  </si>
  <si>
    <t>SKS Pengabdian Kepada Masyarakat</t>
  </si>
  <si>
    <t xml:space="preserve">Berdasarkan SK Rektor No. 17 Tahun 2017 </t>
  </si>
  <si>
    <t xml:space="preserve">Petunjuk Analisis </t>
  </si>
  <si>
    <t>Jika jawaban Tidak, maka UPM perlu memberikan penjelasan dan masukan terkait 8 poin di atas untuk dilakukan oleh Prodi</t>
  </si>
  <si>
    <t xml:space="preserve"> Analisis Unit Penjaminan Mutu</t>
  </si>
  <si>
    <t xml:space="preserve">Contoh : UPPS Belum menetapkan indikator kinerja tambahan berdasarkan standar pendidikan tinggi yang ditetapkan perguruan tinggi. 
Indikator kinerja tambahan mencakup seluruh kriteria serta menunjukkan daya saing UPPS dan program studi di tingkat inernasional. 
Oleh Karna Itu UPPS harus menetapkan indikator kinerja Tambahan dan Data indikator kinerja tambahan diukur, dimonitor, dikaji, dan dianalisis untuk perbaikan berkelanjutan </t>
  </si>
  <si>
    <t>Jika persentase ≤ 25% menunjukkan kualitas input mahasiswa rendah, dimana animo calon mahasiswa rendah (mendapat skor 0-1)</t>
  </si>
  <si>
    <t xml:space="preserve">Jika rata-rata jumlah bimbingan &gt; 10, maka tidak mendapat skor ( skor 0 - 1) --&gt; </t>
  </si>
  <si>
    <t>Berdasarkan SK Rektor No. 127 Tahun 2013</t>
  </si>
  <si>
    <t>Wakil dekan, 
wakil direktur, 
sekretaris rektorat,
 ketua lembaga, 
kepala badan dan 
kepala biro</t>
  </si>
  <si>
    <t>Sekretaris Prodi,
sekretaris pusat studi,
kepala laboratorium/balai/studio</t>
  </si>
  <si>
    <t>Jumlah Ketersediaan</t>
  </si>
  <si>
    <t>Pengetahuan</t>
  </si>
  <si>
    <r>
      <t xml:space="preserve">Tabel 6d. Kelas yang Kolaboratif dan Partisipatif </t>
    </r>
    <r>
      <rPr>
        <b/>
        <sz val="11"/>
        <color rgb="FFFF0000"/>
        <rFont val="Calibri"/>
        <family val="2"/>
        <scheme val="minor"/>
      </rPr>
      <t>(Diisi oleh masing-masing Dosen)</t>
    </r>
  </si>
  <si>
    <t>Kriteria Pekerjaan Lepas**)</t>
  </si>
  <si>
    <r>
      <t xml:space="preserve">Tabel 9f2 Karya Ilmiah Mahasiswa yang Disitasi </t>
    </r>
    <r>
      <rPr>
        <b/>
        <sz val="12"/>
        <color rgb="FFFF0000"/>
        <rFont val="Calibri"/>
        <family val="2"/>
        <scheme val="minor"/>
      </rPr>
      <t>(data diperoleh dari Google Scholar Mahasiswa)</t>
    </r>
  </si>
  <si>
    <t xml:space="preserve">Tabel Mutakhir dan aksesibiltas Sarana dan Prasarana  5b4. </t>
  </si>
  <si>
    <t>Tabel 5b4</t>
  </si>
  <si>
    <t>Tabel 6j1</t>
  </si>
  <si>
    <t>Tabel 6j2</t>
  </si>
  <si>
    <t>Tabel 6j3</t>
  </si>
  <si>
    <t>Lampiran Penelitian DTPS yang Melibatkan Mahasiswa</t>
  </si>
  <si>
    <t>Tabel 7a1</t>
  </si>
  <si>
    <t>Relevansi Penelitian</t>
  </si>
  <si>
    <t>Tabel 7b</t>
  </si>
  <si>
    <t>Lampiran PkM DTPS yang Melibatkan Mahasiswa</t>
  </si>
  <si>
    <t>Relevansi PkM</t>
  </si>
  <si>
    <t>Tabel 8b</t>
  </si>
  <si>
    <t>JUMLAH TABEL TERISI</t>
  </si>
  <si>
    <t>Rata-Rata Tabel Terisi</t>
  </si>
  <si>
    <t>Tabel 4.b_4) Pagelaran/Pameran/Presentasi/Publikasi Ilmiah DTPS</t>
  </si>
  <si>
    <r>
      <t xml:space="preserve">Tabel 5.a Penggunaan Dana </t>
    </r>
    <r>
      <rPr>
        <b/>
        <sz val="11"/>
        <color rgb="FFFF0000"/>
        <rFont val="Calibri"/>
        <family val="2"/>
        <scheme val="minor"/>
      </rPr>
      <t>(Diisi oleh Biro Keuangan)</t>
    </r>
  </si>
  <si>
    <t>Tabel 6k. Suasana Akademik</t>
  </si>
  <si>
    <t>Tabel 8a-1</t>
  </si>
  <si>
    <t>Tambahan Monev 2</t>
  </si>
  <si>
    <t>Tambahan Monev 1</t>
  </si>
  <si>
    <t>Tabel 5c</t>
  </si>
  <si>
    <t>INFORMATIKA</t>
  </si>
  <si>
    <t>3216/SK/BAN-PT/Ak-PPJ/V/2021</t>
  </si>
  <si>
    <t>Ratih Titi Komala Sari, S.T., M.M., MMSI</t>
  </si>
  <si>
    <t>Sari Ningsih, S.Si., M.M</t>
  </si>
  <si>
    <t>Hendra Ramadhan, S.Kom</t>
  </si>
  <si>
    <t>http://ti.ftki.unas.ac.id/</t>
  </si>
  <si>
    <t>Genap</t>
  </si>
  <si>
    <t>2022/2023</t>
  </si>
  <si>
    <t>Universitas Siber Asia</t>
  </si>
  <si>
    <t>Nota Kesepahaman Kerjasama antara Universitas Siber Asia dengan Universitas Nasional</t>
  </si>
  <si>
    <t>Mendukung pengembangan program Tridarma Perguruan Tinggi</t>
  </si>
  <si>
    <t>1 Tahun</t>
  </si>
  <si>
    <t>Nota Kesepakatan</t>
  </si>
  <si>
    <t>Google Asia Pacific</t>
  </si>
  <si>
    <t>Perjanjian Kerjasama antara Google Asia Pacific dengan Fakultas Teknologi Komunikasi dan Informatika</t>
  </si>
  <si>
    <t>Layanan Google dapat digunakan oleh institusi, memberikan bantuan dan dukungan untuk menerapkan program kedalam sistem pendidikan institusi</t>
  </si>
  <si>
    <t>Perjanjian Kerjasama</t>
  </si>
  <si>
    <t>PT.Cendekia Data Andalan</t>
  </si>
  <si>
    <t>MoA antara PT.Cendekia Data Andalan Dengan Fakultas Teknologi Komunikasi dan Informatika, Universitas Nasional tentang pelatihan, riset dan kolaborasi keilmuan bidang data sains</t>
  </si>
  <si>
    <t>Mendapatkan pelatihan sertifikasi untuk dosen dan mahasiswa</t>
  </si>
  <si>
    <t>5 Tahun</t>
  </si>
  <si>
    <t>MoA</t>
  </si>
  <si>
    <t>PT.Solutiva Consulting Indonesia</t>
  </si>
  <si>
    <t>Surat perjanjian kerja sama antara Fakultas Teknologi Komunikasi dan Informatika, Universitas Nasional dengan PT.Solutiva Consulting Indonesia</t>
  </si>
  <si>
    <t>Mendapatkan Pelatihan Pra-kerja</t>
  </si>
  <si>
    <t>Surat Perjanjian Kerja Sama</t>
  </si>
  <si>
    <t>Universitas Multimedia Nusantara</t>
  </si>
  <si>
    <t>Memorandum of understanding Universitas Multimedia Nusantara dengan Universitas Nasional tentang Kerja Sama Tri Dharma Perguruan Tinggi dan Program Merdeka Belajar - Kampus Merdeka</t>
  </si>
  <si>
    <t>Pengembangan Kurikulum, Pertukaran Mahasiswa dan Dosen, Penerbitan Karya Ilmiah, Pengabdian kepada Masyarakat</t>
  </si>
  <si>
    <t>PT. Absolut Data Indonesia</t>
  </si>
  <si>
    <t>Nota kesepakatan antara PT.Absolut Data Indonesia dan Fakultas Teknologi Komunikasi dan Informatika Universitas Nasional tentang Tridharma Perguruan Tinggi</t>
  </si>
  <si>
    <t>Mendapatkan pengetahuan mengenai data visualization</t>
  </si>
  <si>
    <t>RK = ((a x N1) + (b x N2) + (c x N3)) / NDTPS, Faktor: a = 3 , b = 2 , c = 1
RK = ((3 x 5) + (2 x 2) + (1 x 1)) / 17
RK = 15 + 4 + 1 / 17 = 1,1764705882352
NI = 1 &lt; a dan NN = 0 dan NW ≥ c (Faktor: a = 2 , b = 6 , c = 9)
Berdasarkan hasil perhitungan rasio kerjasama tingkat nasional (RK) diperoleh angka 1,1764705882352. Nilai ini masih di bawah skor 4 sehingga prodi perlu meningkatkan kembali jumlah kerjasama.</t>
  </si>
  <si>
    <t>FTKI memiliki dokumen formal struktur organisasi dan tata kelola yang dilengkapi tugas dan fungsinya serta telah berjalan secara konsisten dan menjamin tata pamong yang baik serta berjalan efektif dan efisien mengacu pada STATUTA dan ORTALA UNAS</t>
  </si>
  <si>
    <t>http://103.76.16.85/ShareDoc/doc_files/list?hash=5gsvlpalp6bhtxxhyz7w1lv2c
http://ftki.unas.ac.id/struktural/</t>
  </si>
  <si>
    <t>Belum</t>
  </si>
  <si>
    <t>FTKI memiliki praktek baik (best practice) dalam menerapkan tata pamong yang memenuhi 5 kaidah good governance : 1) kredibel, 2) transparansi, 3) akuntabel, 4) bertanggung jawab dan 5) adil. Hal ini terlihat dengan adanya surat tugas dekan untuk tiap kegiatan yang dilaksanakan di program studi maupun fakultas, adanya laporan kegiatan dan laporan kinerja Dekan tiap semester.</t>
  </si>
  <si>
    <t>Laporan Kinerja Dekan Tahun 2022/2023 sedang disusun untuk periode Semester Ganjil 2022/2023
Berikut capaian yang sudah diperoleh FTKI semester Ganjil 2022/2023 :
1. Pendirian Prodi S2 Teknologi Informasi
2. Prodi S2 Teknologi Informasi sudah berjalan mulai semester Ganjil 2022/2023 dan memperoleh akreditasi Baik
3. Telah melakukan kerjasama dengan Program Doktor Sistem Informasi Universitas Diponergoro untuk studi lanjut S3 dosen FTKI (10 orang) pada semester Genap 2022/2023
4. Telah melakukan kerja sama dengan industri yaitu PT Integrasia Utama dan sudah implementasi berupa kegiatan workshop, kuliah umum dan memberikan kesempatan magang bagi mahasiswa FTKI
5. Sertifikasi Internasional CISDV/CISDM sebagai implementasi kerjasama dengan Cybertrend Datacamp
6. Mendorong publikasi jurnal dosen dan mahasiswa FTKI 
7. Mendorong kegiatan PkM dosen dan mahasiswa FTKI
8. Masa Studi Lulusan rata2 7-8 semester
9. IPK Lulusan rata2 3,0 
10. Peningkatan kesejahteraan dosen dan staf FTKI</t>
  </si>
  <si>
    <t>Dekan, Wakil Dekan dan para Kaprodi serta Struktural  sebagai anggota APTIKOM (proses perpanjangan keanggotaan APTIKOM karena baru ada pergantian pengurus APTIKOM) dan terl;ibat dalam tim kurikulum APTIKOM pada tahun 2022 yang lalu</t>
  </si>
  <si>
    <t>link dokumentasi (SK Pengangkatan sebagai pemimpin organisasi/asosiasi/publik).</t>
  </si>
  <si>
    <t>Kartu anggota masih diproses</t>
  </si>
  <si>
    <t>Pimpinan FTKI mampu : 
1) melaksanakan 6 fungsi manajemen (perencanaan, pengorganisasian, penempatan personel, pelaksanaan, pengendalian dan pengawasan, pelaporan yang menjadi dasar tindak lanjut) secara efektif dan efisien, 
2) mengantisipasi dan menyelesaikan masalah pada situasi yang tidak terduga,
3) melakukan inovasi untuk menghasilkan nilai tambah
Hal ini dapat terlihat pada :
1. Renstra FTKI Tahun 2021-2025
2. Renop FTKI 2021-2022
3. Rapat Kerja Tahunan 2021-2022
4. Laporan Kinerja Tahunan 2021-2022</t>
  </si>
  <si>
    <t>http://103.76.16.85/ShareDoc/doc_files/list?hash=5gsvlpalp6bhtxxhyz7w1lv2c</t>
  </si>
  <si>
    <t>Masih menunggu IKU dan IKT Universitas Nasional</t>
  </si>
  <si>
    <t>Perumusan IKT untuk Fakultas dan Prodi sejalan dengan IKU Universitas Nasional</t>
  </si>
  <si>
    <t>Laporan Kinerja Dekan tahun 2022-2023 semester Ganjil 2022-2023 masih dalam tahap penyusunan dokumen, disesuaikam dengan program kerja tahun sebelumnya yang sudah ada dan sudah berjalan di semester Ganjil 2022-2023 serta akan dianalisis pencapaian kinerja di tiap program yang dilaksanakan lalu hasilnya dipublikasikan kepada para pemangku kepentingan</t>
  </si>
  <si>
    <t>Laporan Kinerja Sekolah Pasca, Fakultas, dan Prodi ke Stakeholder melalui Web Universitas dan atau Web Fakultas/Prodi.</t>
  </si>
  <si>
    <t>Laporan Kinerja Dekan Tahun 2022/2023 sedang disusun untuk periode Semester Ganjil 2022/2023 Berikut capaian yang sudah diperoleh FTKI semester Ganjil 2022/2023 :
1. Pendirian Prodi S2 Teknologi Informasi
2. Prodi S2 Teknologi Informasi sudah berjalan mulai semester Ganjil 2022/2023 dan memperoleh akreditasi Baik
3. Telah melakukan kerjasama dengan Program Doktor Sistem Informasi Universitas Diponergoro untuk studi lanjut S3 dosen FTKI (10 orang) pada semester Genap 2022/2023
4. Telah melakukan kerja sama dengan industri yaitu PT Integrasia Utama dan sudah implementasi berupa kegiatan workshop, kuliah umum dan memberikan kesempatan magang bagi mahasiswa FTKI
5. Sertifikasi Internasional CISDV/CISDM sebagai implementasi kerjasama dengan Cybertrend Datacamp
6. Mendorong publikasi jurnal dosen dan mahasiswa FTKI 
7. Mendorong kegiatan PkM dosen dan mahasiswa FTKI
8. Masa Studi Lulusan rata2 7-8 semester
9. IPK Lulusan rata2 3,0 
10. Peningkatan kesejahteraan dosen dan staf FTKI</t>
  </si>
  <si>
    <t>FTKI telah melaksanakan SPMI yang memenuhi 5 aspek: 
1) dokumen legal pembentukan unsur pelaksana penjaminan mutu. 
2) ketersediaan dokumen mutu: kebijakan SPMI, manual SPMI, standar SPMI, dan formulir SPMI. 
3) terlaksananya siklus penjaminan mutu (siklus PPEPP) 
4) bukti sahih efektivitas pelaksanaan penjaminan mutu. 
5) memiliki external benchmarking dalam peningkatan mutu.
Hal ini dapat terlihat dengan adanya dokumen berikut :
1. Ortala UNAS
2. SK Pendirian FTKI
3. SK Pembentukan UPM FTKI
4. SK Pengangkatan Ka dan Staff UPM
5. Dokumen SPMI, Monev, AMI, RTM
6. Laporan Studi Banding (Benchmarking) on progress</t>
  </si>
  <si>
    <t>FTKI telah memiliki instrumen pengukuran kepuasan para pemangku kepentingan (mahasiswa, dosen, tenaga kependidikan, lulusan, pengguna, mitra industri, dan mitra lainnya) terhadap layanan manajemen, yang memenuhi aspek-aspek berikut:
1) menggunakan instrumen kepuasan yang sahih, andal, mudah digunakan, 
2) dilaksanakan secara berkala, serta datanya terekam secara komprehensif, 
3) dianalisis dengan metode yang tepat serta bermanfaat untuk pengambilan keputusan, 
4) tingkat kepuasan dan umpan balik ditindaklanjuti untuk perbaikan dan peningkatan mutu luaran secara berkala dan tersistem. 
5) dilakukan review terhadap pelaksanaan pengukuran kepuasan dosen dan mahasiswa, serta 
6) hasilnya dipublikasikan dan mudah diakses oleh dosen dan mahasiswa
Selanjutnya akan dilakukan survey pengukuran kepuasan para pemangku kepentingan serta menganalisis hasilnya sebagai feedback bagi perbaikan kinerja FTKI</t>
  </si>
  <si>
    <t xml:space="preserve">a) Evaluasi Survey Kepuasan Tahunan untuk Pemangku Kepentingan dan Analisanya,
b) Publikasi Laporan Hasil Survey di Web Fakultas/Prodi secara berkala.
</t>
  </si>
  <si>
    <t xml:space="preserve">http://ftki.unas.ac.id/survey-kuisioner/ </t>
  </si>
  <si>
    <t>Sem Ganjil 2021/2022</t>
  </si>
  <si>
    <t>Sem Genap 2021/2022</t>
  </si>
  <si>
    <t>Sem Ganjil 2022/2023</t>
  </si>
  <si>
    <t>Sem Genap 2022/2023</t>
  </si>
  <si>
    <t>1. Tren Jumlah Pendaftar dalam 3 tahun Terakhir Menunjukan angka sebesar 8 % hal ini mengidikasikan animo calon mahasiswa terhadap Program studi Informatika Mengalami peningkatan yang cukup. Oleh Karna itu Prodi harus terus meningkatkan kinerja sehingga animo calon mahasiswa Tetap baik/tetap tinggi</t>
  </si>
  <si>
    <t>4. Validitas Data 0 artinya sudah Sesuai, berarti data sudah valid</t>
  </si>
  <si>
    <t>2. Rasio menunjukan angka 1,15302491  menunjukkan kualitas input mahasiswa sedang, dimana seleksi cukup ketat</t>
  </si>
  <si>
    <t>3. Presentase 81,8505338 menunjukkan kualitas input mahasiswa sedang, dimana animo mahasiswa baru cukup tinggi</t>
  </si>
  <si>
    <t>Semester Genap 2022/2023</t>
  </si>
  <si>
    <r>
      <rPr>
        <sz val="10"/>
        <rFont val="Tahoma"/>
        <family val="2"/>
      </rPr>
      <t>MUHAMMAD AGUS SETIAWAN</t>
    </r>
  </si>
  <si>
    <r>
      <rPr>
        <sz val="10"/>
        <rFont val="Tahoma"/>
        <family val="2"/>
      </rPr>
      <t>RIZKI FERMANTA</t>
    </r>
  </si>
  <si>
    <r>
      <rPr>
        <sz val="10"/>
        <rFont val="Tahoma"/>
        <family val="2"/>
      </rPr>
      <t>KRISTYAN LOFRIDO</t>
    </r>
  </si>
  <si>
    <r>
      <rPr>
        <sz val="10"/>
        <rFont val="Tahoma"/>
        <family val="2"/>
      </rPr>
      <t>ERIC ABEDNEGO MARANATHA</t>
    </r>
  </si>
  <si>
    <r>
      <rPr>
        <sz val="10"/>
        <rFont val="Tahoma"/>
        <family val="2"/>
      </rPr>
      <t>VIRGIAWAN LINGGA ARFIANTO</t>
    </r>
  </si>
  <si>
    <r>
      <rPr>
        <sz val="10"/>
        <rFont val="Tahoma"/>
        <family val="2"/>
      </rPr>
      <t>DAUD ISWANDI</t>
    </r>
  </si>
  <si>
    <r>
      <rPr>
        <sz val="10"/>
        <rFont val="Tahoma"/>
        <family val="2"/>
      </rPr>
      <t>NUR FARAH DILLA</t>
    </r>
  </si>
  <si>
    <r>
      <rPr>
        <sz val="10"/>
        <rFont val="Tahoma"/>
        <family val="2"/>
      </rPr>
      <t>ACHMAD ATHAR</t>
    </r>
  </si>
  <si>
    <r>
      <rPr>
        <sz val="10"/>
        <rFont val="Tahoma"/>
        <family val="2"/>
      </rPr>
      <t>YOHANES KANISIUS EKA</t>
    </r>
  </si>
  <si>
    <r>
      <rPr>
        <sz val="10"/>
        <rFont val="Tahoma"/>
        <family val="2"/>
      </rPr>
      <t>FREDRICK ALDO HARDIAWAN</t>
    </r>
  </si>
  <si>
    <r>
      <rPr>
        <sz val="10"/>
        <rFont val="Tahoma"/>
        <family val="2"/>
      </rPr>
      <t>I PUTU GEDE DAVI ADITYAYANA</t>
    </r>
  </si>
  <si>
    <r>
      <rPr>
        <sz val="10"/>
        <rFont val="Tahoma"/>
        <family val="2"/>
      </rPr>
      <t>BINTANG SATRIA</t>
    </r>
  </si>
  <si>
    <r>
      <rPr>
        <sz val="10"/>
        <rFont val="Tahoma"/>
        <family val="2"/>
      </rPr>
      <t>VARDAN FARANO</t>
    </r>
  </si>
  <si>
    <r>
      <rPr>
        <sz val="10"/>
        <rFont val="Tahoma"/>
        <family val="2"/>
      </rPr>
      <t>NABIL ZEN</t>
    </r>
  </si>
  <si>
    <r>
      <rPr>
        <sz val="10"/>
        <rFont val="Tahoma"/>
        <family val="2"/>
      </rPr>
      <t>IVAN WICAKSONO JAUHARI</t>
    </r>
  </si>
  <si>
    <r>
      <rPr>
        <sz val="10"/>
        <rFont val="Tahoma"/>
        <family val="2"/>
      </rPr>
      <t>ADE ANDRIANSYAH</t>
    </r>
  </si>
  <si>
    <r>
      <rPr>
        <sz val="10"/>
        <rFont val="Tahoma"/>
        <family val="2"/>
      </rPr>
      <t>THOMAS IMANUEL</t>
    </r>
  </si>
  <si>
    <r>
      <rPr>
        <sz val="8"/>
        <rFont val="Tahoma"/>
        <family val="2"/>
      </rPr>
      <t>Dini Rahayu</t>
    </r>
  </si>
  <si>
    <r>
      <rPr>
        <sz val="8"/>
        <rFont val="Tahoma"/>
        <family val="2"/>
      </rPr>
      <t>Hany Andriyanto</t>
    </r>
  </si>
  <si>
    <r>
      <rPr>
        <sz val="8"/>
        <rFont val="Tahoma"/>
        <family val="2"/>
      </rPr>
      <t>Yohan Demas Djarfi</t>
    </r>
  </si>
  <si>
    <r>
      <rPr>
        <sz val="8"/>
        <rFont val="Tahoma"/>
        <family val="2"/>
      </rPr>
      <t>Ramadhan Wahyu Abdurrozaq Putra Cholili</t>
    </r>
  </si>
  <si>
    <r>
      <rPr>
        <sz val="8"/>
        <rFont val="Tahoma"/>
        <family val="2"/>
      </rPr>
      <t>Muhamad Arya Dirgantara Ali</t>
    </r>
  </si>
  <si>
    <r>
      <rPr>
        <sz val="8"/>
        <rFont val="Tahoma"/>
        <family val="2"/>
      </rPr>
      <t>Nanda Priambudi</t>
    </r>
  </si>
  <si>
    <r>
      <rPr>
        <sz val="8"/>
        <rFont val="Tahoma"/>
        <family val="2"/>
      </rPr>
      <t>Muhammad Syifaurrachman</t>
    </r>
  </si>
  <si>
    <r>
      <rPr>
        <sz val="8"/>
        <rFont val="Tahoma"/>
        <family val="2"/>
      </rPr>
      <t>Silvi Triyanti</t>
    </r>
  </si>
  <si>
    <r>
      <rPr>
        <sz val="8"/>
        <rFont val="Tahoma"/>
        <family val="2"/>
      </rPr>
      <t>Iqbal Maulana Fauzy</t>
    </r>
  </si>
  <si>
    <r>
      <rPr>
        <sz val="8"/>
        <rFont val="Tahoma"/>
        <family val="2"/>
      </rPr>
      <t>Fikri Akbar</t>
    </r>
  </si>
  <si>
    <r>
      <rPr>
        <sz val="8"/>
        <rFont val="Tahoma"/>
        <family val="2"/>
      </rPr>
      <t>Bagas Ade Setyo</t>
    </r>
  </si>
  <si>
    <r>
      <rPr>
        <sz val="8"/>
        <rFont val="Tahoma"/>
        <family val="2"/>
      </rPr>
      <t>Kris Cahyo Supriyanto</t>
    </r>
  </si>
  <si>
    <r>
      <rPr>
        <sz val="8"/>
        <rFont val="Tahoma"/>
        <family val="2"/>
      </rPr>
      <t>Raden Muhammad Dhiya Thoriq Putra Tanujiwa</t>
    </r>
  </si>
  <si>
    <r>
      <rPr>
        <sz val="8"/>
        <rFont val="Tahoma"/>
        <family val="2"/>
      </rPr>
      <t>Ozzy Andrianto</t>
    </r>
  </si>
  <si>
    <r>
      <rPr>
        <sz val="8"/>
        <rFont val="Tahoma"/>
        <family val="2"/>
      </rPr>
      <t>Alfi Nur Rahmawan</t>
    </r>
  </si>
  <si>
    <r>
      <rPr>
        <sz val="8"/>
        <rFont val="Tahoma"/>
        <family val="2"/>
      </rPr>
      <t>Farhan Ikhsan Maulidan</t>
    </r>
  </si>
  <si>
    <r>
      <rPr>
        <sz val="8"/>
        <rFont val="Tahoma"/>
        <family val="2"/>
      </rPr>
      <t>Riefand Fadhlurrohman</t>
    </r>
  </si>
  <si>
    <r>
      <rPr>
        <sz val="8"/>
        <rFont val="Tahoma"/>
        <family val="2"/>
      </rPr>
      <t>Fikri Hardiansyah</t>
    </r>
  </si>
  <si>
    <r>
      <rPr>
        <sz val="8"/>
        <rFont val="Tahoma"/>
        <family val="2"/>
      </rPr>
      <t>Muhammad Muhsin Kamal</t>
    </r>
  </si>
  <si>
    <r>
      <rPr>
        <sz val="8"/>
        <rFont val="Tahoma"/>
        <family val="2"/>
      </rPr>
      <t>Purna Irawan</t>
    </r>
  </si>
  <si>
    <r>
      <rPr>
        <sz val="8"/>
        <rFont val="Tahoma"/>
        <family val="2"/>
      </rPr>
      <t>Naufal Zhorfan Hakim</t>
    </r>
  </si>
  <si>
    <r>
      <rPr>
        <sz val="8"/>
        <rFont val="Tahoma"/>
        <family val="2"/>
      </rPr>
      <t>Muhammad Aufa Farhansyah</t>
    </r>
  </si>
  <si>
    <r>
      <rPr>
        <sz val="8"/>
        <rFont val="Tahoma"/>
        <family val="2"/>
      </rPr>
      <t>Gagas Barri Sandika</t>
    </r>
  </si>
  <si>
    <r>
      <rPr>
        <sz val="8"/>
        <rFont val="Tahoma"/>
        <family val="2"/>
      </rPr>
      <t>Putra Dama Ramadhan</t>
    </r>
  </si>
  <si>
    <r>
      <rPr>
        <sz val="8"/>
        <rFont val="Tahoma"/>
        <family val="2"/>
      </rPr>
      <t>Flipo Hariski</t>
    </r>
  </si>
  <si>
    <r>
      <rPr>
        <sz val="8"/>
        <rFont val="Tahoma"/>
        <family val="2"/>
      </rPr>
      <t>Syahrul Ramlan</t>
    </r>
  </si>
  <si>
    <r>
      <rPr>
        <sz val="8"/>
        <rFont val="Tahoma"/>
        <family val="2"/>
      </rPr>
      <t>Yoffandi Alfarizi</t>
    </r>
  </si>
  <si>
    <r>
      <rPr>
        <sz val="8"/>
        <rFont val="Tahoma"/>
        <family val="2"/>
      </rPr>
      <t>Genta Lino Alvianto</t>
    </r>
  </si>
  <si>
    <r>
      <rPr>
        <sz val="8"/>
        <rFont val="Tahoma"/>
        <family val="2"/>
      </rPr>
      <t>Muhammad Eka Bimantara</t>
    </r>
  </si>
  <si>
    <r>
      <rPr>
        <sz val="8"/>
        <rFont val="Tahoma"/>
        <family val="2"/>
      </rPr>
      <t>Chuyh Mandala Putra</t>
    </r>
  </si>
  <si>
    <r>
      <rPr>
        <sz val="8"/>
        <rFont val="Tahoma"/>
        <family val="2"/>
      </rPr>
      <t>Maulina Adina Avily</t>
    </r>
  </si>
  <si>
    <r>
      <rPr>
        <sz val="8"/>
        <rFont val="Tahoma"/>
        <family val="2"/>
      </rPr>
      <t>Febry Ahmad</t>
    </r>
  </si>
  <si>
    <r>
      <rPr>
        <sz val="8"/>
        <rFont val="Tahoma"/>
        <family val="2"/>
      </rPr>
      <t>Imam Rizqi Jamallulail</t>
    </r>
  </si>
  <si>
    <r>
      <rPr>
        <sz val="8"/>
        <rFont val="Tahoma"/>
        <family val="2"/>
      </rPr>
      <t>Muhammad Wisnu Pratomo</t>
    </r>
  </si>
  <si>
    <r>
      <rPr>
        <sz val="8"/>
        <rFont val="Tahoma"/>
        <family val="2"/>
      </rPr>
      <t>Rayhan Zein</t>
    </r>
  </si>
  <si>
    <r>
      <rPr>
        <sz val="8"/>
        <rFont val="Tahoma"/>
        <family val="2"/>
      </rPr>
      <t>Amalia Cahya Putri Alam</t>
    </r>
  </si>
  <si>
    <r>
      <rPr>
        <sz val="8"/>
        <rFont val="Tahoma"/>
        <family val="2"/>
      </rPr>
      <t>SADAM HERMAWAN</t>
    </r>
  </si>
  <si>
    <r>
      <rPr>
        <sz val="8"/>
        <rFont val="Tahoma"/>
        <family val="2"/>
      </rPr>
      <t>MUHAMMAD IHSAN FERRYANTO</t>
    </r>
  </si>
  <si>
    <r>
      <rPr>
        <sz val="8"/>
        <rFont val="Tahoma"/>
        <family val="2"/>
      </rPr>
      <t>ANANG PRAYOGO</t>
    </r>
  </si>
  <si>
    <r>
      <rPr>
        <sz val="8"/>
        <rFont val="Tahoma"/>
        <family val="2"/>
      </rPr>
      <t>WHISNU TRI PRAMUDYA</t>
    </r>
  </si>
  <si>
    <r>
      <rPr>
        <sz val="8"/>
        <rFont val="Tahoma"/>
        <family val="2"/>
      </rPr>
      <t>ALFIAN SALAFIN</t>
    </r>
  </si>
  <si>
    <r>
      <rPr>
        <sz val="8"/>
        <rFont val="Tahoma"/>
        <family val="2"/>
      </rPr>
      <t>MUHAMMAD AGUNG BASRI HASIBUAN</t>
    </r>
  </si>
  <si>
    <r>
      <rPr>
        <sz val="8"/>
        <rFont val="Tahoma"/>
        <family val="2"/>
      </rPr>
      <t>AGUNG FIRMANA</t>
    </r>
  </si>
  <si>
    <r>
      <rPr>
        <sz val="8"/>
        <rFont val="Tahoma"/>
        <family val="2"/>
      </rPr>
      <t>BAGAS FARANDI</t>
    </r>
  </si>
  <si>
    <r>
      <rPr>
        <sz val="8"/>
        <rFont val="Tahoma"/>
        <family val="2"/>
      </rPr>
      <t>FIKRI ZAHIR AL AZIZ</t>
    </r>
  </si>
  <si>
    <r>
      <rPr>
        <sz val="8"/>
        <rFont val="Tahoma"/>
        <family val="2"/>
      </rPr>
      <t>ADITIYA PRATAMA</t>
    </r>
  </si>
  <si>
    <r>
      <rPr>
        <sz val="8"/>
        <rFont val="Tahoma"/>
        <family val="2"/>
      </rPr>
      <t>ANDRE SETIAWAN</t>
    </r>
  </si>
  <si>
    <r>
      <rPr>
        <sz val="8"/>
        <rFont val="Tahoma"/>
        <family val="2"/>
      </rPr>
      <t>RICKY ANDRI WIDAYAT</t>
    </r>
  </si>
  <si>
    <r>
      <rPr>
        <sz val="8"/>
        <rFont val="Tahoma"/>
        <family val="2"/>
      </rPr>
      <t>ALDYA BAGAS PRAHASTYO</t>
    </r>
  </si>
  <si>
    <r>
      <rPr>
        <sz val="8"/>
        <rFont val="Tahoma"/>
        <family val="2"/>
      </rPr>
      <t>JABAR RAHMAN</t>
    </r>
  </si>
  <si>
    <r>
      <rPr>
        <sz val="8"/>
        <rFont val="Tahoma"/>
        <family val="2"/>
      </rPr>
      <t>RIFKI MUHAMMAD JULIAN</t>
    </r>
  </si>
  <si>
    <r>
      <rPr>
        <sz val="8"/>
        <rFont val="Tahoma"/>
        <family val="2"/>
      </rPr>
      <t>DONI ALFIYAN</t>
    </r>
  </si>
  <si>
    <r>
      <rPr>
        <sz val="8"/>
        <rFont val="Tahoma"/>
        <family val="2"/>
      </rPr>
      <t>MUHAMMAD NAUFAL ASAMUKTI</t>
    </r>
  </si>
  <si>
    <r>
      <rPr>
        <sz val="8"/>
        <rFont val="Tahoma"/>
        <family val="2"/>
      </rPr>
      <t>ASEP SUNAN ALI</t>
    </r>
  </si>
  <si>
    <r>
      <rPr>
        <sz val="8"/>
        <rFont val="Tahoma"/>
        <family val="2"/>
      </rPr>
      <t>ANDILAW</t>
    </r>
  </si>
  <si>
    <r>
      <rPr>
        <sz val="8"/>
        <rFont val="Tahoma"/>
        <family val="2"/>
      </rPr>
      <t>MALIK FATURACHMAN TOMAGOLA</t>
    </r>
  </si>
  <si>
    <r>
      <rPr>
        <sz val="8"/>
        <rFont val="Tahoma"/>
        <family val="2"/>
      </rPr>
      <t>ADNAN ZAHIN IRLIANSYAH</t>
    </r>
  </si>
  <si>
    <r>
      <rPr>
        <sz val="8"/>
        <rFont val="Tahoma"/>
        <family val="2"/>
      </rPr>
      <t>RIZKY DHARMA SANJAYA</t>
    </r>
  </si>
  <si>
    <r>
      <rPr>
        <sz val="8"/>
        <rFont val="Tahoma"/>
        <family val="2"/>
      </rPr>
      <t>FARID BANI ADAM</t>
    </r>
  </si>
  <si>
    <r>
      <rPr>
        <sz val="8"/>
        <rFont val="Tahoma"/>
        <family val="2"/>
      </rPr>
      <t>DIKY HERDI PRABOWO</t>
    </r>
  </si>
  <si>
    <r>
      <rPr>
        <sz val="8"/>
        <rFont val="Tahoma"/>
        <family val="2"/>
      </rPr>
      <t>ABGHI FAREIHAN DESAILIE</t>
    </r>
  </si>
  <si>
    <r>
      <rPr>
        <sz val="8"/>
        <rFont val="Tahoma"/>
        <family val="2"/>
      </rPr>
      <t>ANISA RAHMASARI</t>
    </r>
  </si>
  <si>
    <r>
      <rPr>
        <sz val="8"/>
        <rFont val="Tahoma"/>
        <family val="2"/>
      </rPr>
      <t>ILHAM AJI PANGESTU</t>
    </r>
  </si>
  <si>
    <r>
      <rPr>
        <sz val="8"/>
        <rFont val="Tahoma"/>
        <family val="2"/>
      </rPr>
      <t>M ARIS SAPUTRO</t>
    </r>
  </si>
  <si>
    <r>
      <rPr>
        <sz val="8"/>
        <rFont val="Tahoma"/>
        <family val="2"/>
      </rPr>
      <t>MUHAMMAD IQBAL NASUTION</t>
    </r>
  </si>
  <si>
    <r>
      <rPr>
        <sz val="8"/>
        <rFont val="Tahoma"/>
        <family val="2"/>
      </rPr>
      <t>FAISAL AZHARY</t>
    </r>
  </si>
  <si>
    <r>
      <rPr>
        <sz val="8"/>
        <rFont val="Tahoma"/>
        <family val="2"/>
      </rPr>
      <t>YOGI FEBRIAN NUGROHO</t>
    </r>
  </si>
  <si>
    <r>
      <rPr>
        <sz val="8"/>
        <rFont val="Tahoma"/>
        <family val="2"/>
      </rPr>
      <t>GUMELAR BAGJA SOPYAN</t>
    </r>
  </si>
  <si>
    <r>
      <rPr>
        <sz val="8"/>
        <rFont val="Tahoma"/>
        <family val="2"/>
      </rPr>
      <t>RIDWAN NUR</t>
    </r>
  </si>
  <si>
    <r>
      <rPr>
        <sz val="8"/>
        <rFont val="Tahoma"/>
        <family val="2"/>
      </rPr>
      <t>KABELEKE MELANESIA LOGO</t>
    </r>
  </si>
  <si>
    <r>
      <rPr>
        <sz val="8"/>
        <rFont val="Tahoma"/>
        <family val="2"/>
      </rPr>
      <t>EL BATHI PUTERA ASH SHIDDQY</t>
    </r>
  </si>
  <si>
    <r>
      <rPr>
        <sz val="8"/>
        <rFont val="Tahoma"/>
        <family val="2"/>
      </rPr>
      <t>DEWI MAWARNI SANTIKA</t>
    </r>
  </si>
  <si>
    <r>
      <rPr>
        <sz val="8"/>
        <rFont val="Tahoma"/>
        <family val="2"/>
      </rPr>
      <t>FIRDO ANDRI SAPUTRA</t>
    </r>
  </si>
  <si>
    <r>
      <rPr>
        <sz val="8"/>
        <rFont val="Tahoma"/>
        <family val="2"/>
      </rPr>
      <t>RIFQI HABIBI SACHRIAL</t>
    </r>
  </si>
  <si>
    <r>
      <rPr>
        <sz val="8"/>
        <rFont val="Tahoma"/>
        <family val="2"/>
      </rPr>
      <t>SITTI SUPAIRA WASAHUA</t>
    </r>
  </si>
  <si>
    <r>
      <rPr>
        <sz val="8"/>
        <rFont val="Tahoma"/>
        <family val="2"/>
      </rPr>
      <t>RAFI PAWWAZ FAUZI</t>
    </r>
  </si>
  <si>
    <r>
      <rPr>
        <sz val="8"/>
        <rFont val="Tahoma"/>
        <family val="2"/>
      </rPr>
      <t>MUHAMMAD DAFFA</t>
    </r>
  </si>
  <si>
    <r>
      <rPr>
        <sz val="8"/>
        <rFont val="Tahoma"/>
        <family val="2"/>
      </rPr>
      <t>MUHAMAD RIZKY PERDANA</t>
    </r>
  </si>
  <si>
    <r>
      <rPr>
        <sz val="8"/>
        <rFont val="Tahoma"/>
        <family val="2"/>
      </rPr>
      <t>M. ABRAR AKBAR TOFANY</t>
    </r>
  </si>
  <si>
    <r>
      <rPr>
        <sz val="8"/>
        <rFont val="Tahoma"/>
        <family val="2"/>
      </rPr>
      <t>ERLANGGA LEXY RAMADHAN</t>
    </r>
  </si>
  <si>
    <r>
      <rPr>
        <sz val="8"/>
        <rFont val="Tahoma"/>
        <family val="2"/>
      </rPr>
      <t>ANJAR KRISDIANTO</t>
    </r>
  </si>
  <si>
    <r>
      <rPr>
        <sz val="8"/>
        <rFont val="Tahoma"/>
        <family val="2"/>
      </rPr>
      <t>ACHMAD RAYHAN</t>
    </r>
  </si>
  <si>
    <r>
      <rPr>
        <sz val="8"/>
        <rFont val="Tahoma"/>
        <family val="2"/>
      </rPr>
      <t>MOCHAMAD FATHURRAHMAN</t>
    </r>
  </si>
  <si>
    <r>
      <rPr>
        <sz val="8"/>
        <rFont val="Tahoma"/>
        <family val="2"/>
      </rPr>
      <t>FUAD DARUSMAN</t>
    </r>
  </si>
  <si>
    <r>
      <rPr>
        <sz val="8"/>
        <rFont val="Tahoma"/>
        <family val="2"/>
      </rPr>
      <t>WIDIANTO PUTRA</t>
    </r>
  </si>
  <si>
    <r>
      <rPr>
        <sz val="8"/>
        <rFont val="Tahoma"/>
        <family val="2"/>
      </rPr>
      <t>RECHAN BAGUS BINTORO</t>
    </r>
  </si>
  <si>
    <r>
      <rPr>
        <sz val="8"/>
        <rFont val="Tahoma"/>
        <family val="2"/>
      </rPr>
      <t>ABDULLAH ABDURRACHMAN ALI</t>
    </r>
  </si>
  <si>
    <r>
      <rPr>
        <sz val="8"/>
        <rFont val="Tahoma"/>
        <family val="2"/>
      </rPr>
      <t>SABRUN JAMIL KURNIAWAN</t>
    </r>
  </si>
  <si>
    <r>
      <rPr>
        <sz val="8"/>
        <rFont val="Tahoma"/>
        <family val="2"/>
      </rPr>
      <t>DIMAS IKHSAN</t>
    </r>
  </si>
  <si>
    <r>
      <rPr>
        <sz val="8"/>
        <rFont val="Tahoma"/>
        <family val="2"/>
      </rPr>
      <t>MUHAMMAD FACHRIZAL SHIDDIQ</t>
    </r>
  </si>
  <si>
    <r>
      <rPr>
        <sz val="8"/>
        <rFont val="Tahoma"/>
        <family val="2"/>
      </rPr>
      <t>RICO ADRYAN SHAI</t>
    </r>
  </si>
  <si>
    <r>
      <rPr>
        <sz val="8"/>
        <rFont val="Tahoma"/>
        <family val="2"/>
      </rPr>
      <t>AMIN MARUF</t>
    </r>
  </si>
  <si>
    <r>
      <rPr>
        <sz val="8"/>
        <rFont val="Tahoma"/>
        <family val="2"/>
      </rPr>
      <t>HAFIZ DZAHABI</t>
    </r>
  </si>
  <si>
    <r>
      <rPr>
        <sz val="8"/>
        <rFont val="Tahoma"/>
        <family val="2"/>
      </rPr>
      <t>ADRIAN TIO BAGASKORO</t>
    </r>
  </si>
  <si>
    <r>
      <rPr>
        <sz val="8"/>
        <rFont val="Tahoma"/>
        <family val="2"/>
      </rPr>
      <t>DESTY RAHMA FADILLA</t>
    </r>
  </si>
  <si>
    <r>
      <rPr>
        <sz val="8"/>
        <rFont val="Tahoma"/>
        <family val="2"/>
      </rPr>
      <t>MUHAMMAD FURQON SJOFJAN</t>
    </r>
  </si>
  <si>
    <r>
      <rPr>
        <sz val="8"/>
        <rFont val="Tahoma"/>
        <family val="2"/>
      </rPr>
      <t>RIZKI NUR FADHILA</t>
    </r>
  </si>
  <si>
    <r>
      <rPr>
        <sz val="8"/>
        <rFont val="Tahoma"/>
        <family val="2"/>
      </rPr>
      <t>ALDI DANANG RUSDIYANTO</t>
    </r>
  </si>
  <si>
    <r>
      <rPr>
        <sz val="8"/>
        <rFont val="Tahoma"/>
        <family val="2"/>
      </rPr>
      <t>ALBI RIZKI FAHREZI</t>
    </r>
  </si>
  <si>
    <r>
      <rPr>
        <sz val="8"/>
        <rFont val="Tahoma"/>
        <family val="2"/>
      </rPr>
      <t>HANDOKO PANGESTU GIRSANG</t>
    </r>
  </si>
  <si>
    <r>
      <rPr>
        <sz val="8"/>
        <rFont val="Tahoma"/>
        <family val="2"/>
      </rPr>
      <t>MUHAMMAD SYAHRUL FIRMANSYAH</t>
    </r>
  </si>
  <si>
    <r>
      <rPr>
        <sz val="8"/>
        <rFont val="Tahoma"/>
        <family val="2"/>
      </rPr>
      <t>ADITYA RAHMAN CAHYONO</t>
    </r>
  </si>
  <si>
    <r>
      <rPr>
        <sz val="8"/>
        <rFont val="Tahoma"/>
        <family val="2"/>
      </rPr>
      <t>AREZA AVRINO</t>
    </r>
  </si>
  <si>
    <r>
      <rPr>
        <sz val="8"/>
        <rFont val="Tahoma"/>
        <family val="2"/>
      </rPr>
      <t>ZAHRAN SYAH BURHANI</t>
    </r>
  </si>
  <si>
    <r>
      <rPr>
        <sz val="8"/>
        <rFont val="Tahoma"/>
        <family val="2"/>
      </rPr>
      <t>RIZKI MAULANA</t>
    </r>
  </si>
  <si>
    <r>
      <rPr>
        <sz val="8"/>
        <rFont val="Tahoma"/>
        <family val="2"/>
      </rPr>
      <t>MUHAMMAD HIBATULLAH</t>
    </r>
  </si>
  <si>
    <r>
      <rPr>
        <sz val="8"/>
        <rFont val="Tahoma"/>
        <family val="2"/>
      </rPr>
      <t>RIZQ DHIYO ULHAQ</t>
    </r>
  </si>
  <si>
    <r>
      <rPr>
        <sz val="8"/>
        <rFont val="Tahoma"/>
        <family val="2"/>
      </rPr>
      <t>ALVIAN MAHDIKA PUTRA PRATAMA</t>
    </r>
  </si>
  <si>
    <r>
      <rPr>
        <sz val="8"/>
        <rFont val="Tahoma"/>
        <family val="2"/>
      </rPr>
      <t>AKBAR MULIA ARDIANSYAH</t>
    </r>
  </si>
  <si>
    <r>
      <rPr>
        <sz val="8"/>
        <rFont val="Tahoma"/>
        <family val="2"/>
      </rPr>
      <t>AIMAR FIQRI HAIKAL</t>
    </r>
  </si>
  <si>
    <r>
      <rPr>
        <sz val="8"/>
        <rFont val="Tahoma"/>
        <family val="2"/>
      </rPr>
      <t>MUHAMMAD DAUD RASYID</t>
    </r>
  </si>
  <si>
    <r>
      <rPr>
        <sz val="8"/>
        <rFont val="Tahoma"/>
        <family val="2"/>
      </rPr>
      <t>MUHAMMAD ARDI RYNAN</t>
    </r>
  </si>
  <si>
    <r>
      <rPr>
        <sz val="8"/>
        <rFont val="Tahoma"/>
        <family val="2"/>
      </rPr>
      <t>DANIS SETIAWAN</t>
    </r>
  </si>
  <si>
    <r>
      <rPr>
        <sz val="8"/>
        <rFont val="Tahoma"/>
        <family val="2"/>
      </rPr>
      <t>ANDRA MUHAMMAD NUR IZZAN</t>
    </r>
  </si>
  <si>
    <r>
      <rPr>
        <sz val="8"/>
        <rFont val="Tahoma"/>
        <family val="2"/>
      </rPr>
      <t>ADIL FARUQ HABIBI</t>
    </r>
  </si>
  <si>
    <r>
      <rPr>
        <sz val="8"/>
        <rFont val="Tahoma"/>
        <family val="2"/>
      </rPr>
      <t>VERYDIAN TRIWIDODO</t>
    </r>
  </si>
  <si>
    <r>
      <rPr>
        <sz val="8"/>
        <rFont val="Tahoma"/>
        <family val="2"/>
      </rPr>
      <t>LIA ROSDIANA</t>
    </r>
  </si>
  <si>
    <r>
      <rPr>
        <sz val="8"/>
        <rFont val="Tahoma"/>
        <family val="2"/>
      </rPr>
      <t>HUMAID</t>
    </r>
  </si>
  <si>
    <r>
      <rPr>
        <sz val="8"/>
        <rFont val="Tahoma"/>
        <family val="2"/>
      </rPr>
      <t>MOHAMAD BAHTIAR MAULANA</t>
    </r>
  </si>
  <si>
    <r>
      <rPr>
        <sz val="8"/>
        <rFont val="Tahoma"/>
        <family val="2"/>
      </rPr>
      <t>WAHYU RIZKI HAMID</t>
    </r>
  </si>
  <si>
    <r>
      <rPr>
        <sz val="8"/>
        <rFont val="Tahoma"/>
        <family val="2"/>
      </rPr>
      <t>BIMA PURNAMA MANDALA PUTRA</t>
    </r>
  </si>
  <si>
    <r>
      <rPr>
        <sz val="8"/>
        <rFont val="Tahoma"/>
        <family val="2"/>
      </rPr>
      <t>ISHAK SAMUEL KUNE PAPUARA ICK</t>
    </r>
  </si>
  <si>
    <r>
      <rPr>
        <sz val="8"/>
        <rFont val="Tahoma"/>
        <family val="2"/>
      </rPr>
      <t>DEGA PANDEGANI</t>
    </r>
  </si>
  <si>
    <r>
      <rPr>
        <sz val="8"/>
        <rFont val="Tahoma"/>
        <family val="2"/>
      </rPr>
      <t>MUH. ISLATURRAHMAN</t>
    </r>
  </si>
  <si>
    <r>
      <rPr>
        <sz val="8"/>
        <rFont val="Tahoma"/>
        <family val="2"/>
      </rPr>
      <t>MUHAMAD IRFAN</t>
    </r>
  </si>
  <si>
    <r>
      <rPr>
        <sz val="8"/>
        <rFont val="Tahoma"/>
        <family val="2"/>
      </rPr>
      <t>MUHAMAD DAMARAGENG</t>
    </r>
  </si>
  <si>
    <r>
      <rPr>
        <sz val="8"/>
        <rFont val="Tahoma"/>
        <family val="2"/>
      </rPr>
      <t>KADAFI HAMID</t>
    </r>
  </si>
  <si>
    <r>
      <rPr>
        <sz val="8"/>
        <rFont val="Tahoma"/>
        <family val="2"/>
      </rPr>
      <t>BIMANTARA</t>
    </r>
  </si>
  <si>
    <r>
      <rPr>
        <sz val="8"/>
        <rFont val="Tahoma"/>
        <family val="2"/>
      </rPr>
      <t>WILDAN IKBAR PRATAMA</t>
    </r>
  </si>
  <si>
    <r>
      <rPr>
        <sz val="8"/>
        <rFont val="Tahoma"/>
        <family val="2"/>
      </rPr>
      <t>MUHAMMAD DAFFA ALWANSYAH</t>
    </r>
  </si>
  <si>
    <r>
      <rPr>
        <sz val="8"/>
        <rFont val="Tahoma"/>
        <family val="2"/>
      </rPr>
      <t>RAFI ABIMANYU</t>
    </r>
  </si>
  <si>
    <r>
      <rPr>
        <sz val="8"/>
        <rFont val="Tahoma"/>
        <family val="2"/>
      </rPr>
      <t>HAVADZ FARADIAN</t>
    </r>
  </si>
  <si>
    <r>
      <rPr>
        <sz val="8"/>
        <rFont val="Tahoma"/>
        <family val="2"/>
      </rPr>
      <t>ANGGI ANNUR SEPTIA</t>
    </r>
  </si>
  <si>
    <r>
      <rPr>
        <sz val="8"/>
        <rFont val="Tahoma"/>
        <family val="2"/>
      </rPr>
      <t>DANNY BECKAM BOBBY ARTO</t>
    </r>
  </si>
  <si>
    <r>
      <rPr>
        <sz val="8"/>
        <rFont val="Tahoma"/>
        <family val="2"/>
      </rPr>
      <t>GITHA OKTAVIANI</t>
    </r>
  </si>
  <si>
    <r>
      <rPr>
        <sz val="8"/>
        <rFont val="Tahoma"/>
        <family val="2"/>
      </rPr>
      <t>DIMAS ARIWIBOWO PUTRA</t>
    </r>
  </si>
  <si>
    <r>
      <rPr>
        <sz val="8"/>
        <rFont val="Tahoma"/>
        <family val="2"/>
      </rPr>
      <t>MUHAMMAD IQBAL AFRIANTO</t>
    </r>
  </si>
  <si>
    <r>
      <rPr>
        <sz val="8"/>
        <rFont val="Tahoma"/>
        <family val="2"/>
      </rPr>
      <t>TRI RISKY ADESAPUTRA</t>
    </r>
  </si>
  <si>
    <r>
      <rPr>
        <sz val="8"/>
        <rFont val="Tahoma"/>
        <family val="2"/>
      </rPr>
      <t>RIFALDIN MUH. NESIA MADANI</t>
    </r>
  </si>
  <si>
    <r>
      <rPr>
        <sz val="8"/>
        <rFont val="Tahoma"/>
        <family val="2"/>
      </rPr>
      <t>IMAN AGUS FAISAL</t>
    </r>
  </si>
  <si>
    <r>
      <rPr>
        <sz val="8"/>
        <rFont val="Tahoma"/>
        <family val="2"/>
      </rPr>
      <t>DENI ALVIANSYAH</t>
    </r>
  </si>
  <si>
    <r>
      <rPr>
        <sz val="8"/>
        <rFont val="Tahoma"/>
        <family val="2"/>
      </rPr>
      <t>AHMAD ZUHRIANSYAH</t>
    </r>
  </si>
  <si>
    <r>
      <rPr>
        <sz val="8"/>
        <rFont val="Tahoma"/>
        <family val="2"/>
      </rPr>
      <t>ADAM SEPTIYANO ARNANDY</t>
    </r>
  </si>
  <si>
    <r>
      <rPr>
        <sz val="8"/>
        <rFont val="Tahoma"/>
        <family val="2"/>
      </rPr>
      <t>RAEHAN FAUZI</t>
    </r>
  </si>
  <si>
    <r>
      <rPr>
        <sz val="8"/>
        <rFont val="Tahoma"/>
        <family val="2"/>
      </rPr>
      <t>ARIA ANDROS GHIRRID</t>
    </r>
  </si>
  <si>
    <r>
      <rPr>
        <sz val="8"/>
        <rFont val="Tahoma"/>
        <family val="2"/>
      </rPr>
      <t>MUHAMMAD WILDAN SHAULADJAN</t>
    </r>
  </si>
  <si>
    <r>
      <rPr>
        <sz val="8"/>
        <rFont val="Tahoma"/>
        <family val="2"/>
      </rPr>
      <t>ARMAN PRASOJO SUGIYARTO</t>
    </r>
  </si>
  <si>
    <r>
      <rPr>
        <sz val="8"/>
        <rFont val="Tahoma"/>
        <family val="2"/>
      </rPr>
      <t>WAWAN</t>
    </r>
  </si>
  <si>
    <r>
      <rPr>
        <sz val="8"/>
        <rFont val="Tahoma"/>
        <family val="2"/>
      </rPr>
      <t>AHMAD FARHAN MAHESA</t>
    </r>
  </si>
  <si>
    <r>
      <rPr>
        <sz val="8"/>
        <rFont val="Tahoma"/>
        <family val="2"/>
      </rPr>
      <t>MUHAMMAD GHIBRANI</t>
    </r>
  </si>
  <si>
    <r>
      <rPr>
        <sz val="8"/>
        <rFont val="Tahoma"/>
        <family val="2"/>
      </rPr>
      <t>MUHAMMAD LUTHFI PRASETYO</t>
    </r>
  </si>
  <si>
    <r>
      <rPr>
        <sz val="8"/>
        <rFont val="Tahoma"/>
        <family val="2"/>
      </rPr>
      <t>ARIPQI FAJAR NUGROHO</t>
    </r>
  </si>
  <si>
    <r>
      <rPr>
        <sz val="8"/>
        <rFont val="Tahoma"/>
        <family val="2"/>
      </rPr>
      <t>RIFKY</t>
    </r>
  </si>
  <si>
    <r>
      <rPr>
        <sz val="8"/>
        <rFont val="Tahoma"/>
        <family val="2"/>
      </rPr>
      <t>PANDU ARYA TAMA</t>
    </r>
  </si>
  <si>
    <r>
      <rPr>
        <sz val="8"/>
        <rFont val="Tahoma"/>
        <family val="2"/>
      </rPr>
      <t>ARYA ARIEF</t>
    </r>
  </si>
  <si>
    <r>
      <rPr>
        <sz val="8"/>
        <rFont val="Tahoma"/>
        <family val="2"/>
      </rPr>
      <t>TIO ARDHIAN DIMAS ZULFARIANTO</t>
    </r>
  </si>
  <si>
    <r>
      <rPr>
        <sz val="8"/>
        <rFont val="Tahoma"/>
        <family val="2"/>
      </rPr>
      <t>ALVIANDY FAUZI</t>
    </r>
  </si>
  <si>
    <r>
      <rPr>
        <sz val="8"/>
        <rFont val="Tahoma"/>
        <family val="2"/>
      </rPr>
      <t>EDRIANSYAH NURFANDI</t>
    </r>
  </si>
  <si>
    <r>
      <rPr>
        <sz val="8"/>
        <rFont val="Tahoma"/>
        <family val="2"/>
      </rPr>
      <t>OLOHETA HIA</t>
    </r>
  </si>
  <si>
    <r>
      <rPr>
        <sz val="8"/>
        <rFont val="Tahoma"/>
        <family val="2"/>
      </rPr>
      <t>MUHAMMAD RAFIF SHIDQI</t>
    </r>
  </si>
  <si>
    <r>
      <rPr>
        <sz val="8"/>
        <rFont val="Tahoma"/>
        <family val="2"/>
      </rPr>
      <t>ABID EKA NURRAHMAN</t>
    </r>
  </si>
  <si>
    <r>
      <rPr>
        <sz val="8"/>
        <rFont val="Tahoma"/>
        <family val="2"/>
      </rPr>
      <t>NADIA PUTRI ARIYANTO</t>
    </r>
  </si>
  <si>
    <r>
      <rPr>
        <sz val="8"/>
        <rFont val="Tahoma"/>
        <family val="2"/>
      </rPr>
      <t>MUHAMMAD YASIR RIZIEQ</t>
    </r>
  </si>
  <si>
    <r>
      <rPr>
        <sz val="8"/>
        <rFont val="Tahoma"/>
        <family val="2"/>
      </rPr>
      <t>ALFIE REZA SAIED</t>
    </r>
  </si>
  <si>
    <r>
      <rPr>
        <sz val="8"/>
        <rFont val="Tahoma"/>
        <family val="2"/>
      </rPr>
      <t>MEZOM INDRA</t>
    </r>
  </si>
  <si>
    <r>
      <rPr>
        <sz val="8"/>
        <rFont val="Tahoma"/>
        <family val="2"/>
      </rPr>
      <t>RIFANDO ADEYANSA PURBA</t>
    </r>
  </si>
  <si>
    <r>
      <rPr>
        <sz val="8"/>
        <rFont val="Tahoma"/>
        <family val="2"/>
      </rPr>
      <t>ADHITYA EKA WIBOWO</t>
    </r>
  </si>
  <si>
    <r>
      <rPr>
        <sz val="8"/>
        <rFont val="Tahoma"/>
        <family val="2"/>
      </rPr>
      <t>MUHAMMAD NASAR SADAM FADILLAH</t>
    </r>
  </si>
  <si>
    <r>
      <rPr>
        <sz val="8"/>
        <rFont val="Tahoma"/>
        <family val="2"/>
      </rPr>
      <t>MUHAMMAD AGUNG PRAMANA</t>
    </r>
  </si>
  <si>
    <r>
      <rPr>
        <sz val="8"/>
        <rFont val="Tahoma"/>
        <family val="2"/>
      </rPr>
      <t>RONNAN HAIKAL</t>
    </r>
  </si>
  <si>
    <r>
      <rPr>
        <sz val="8"/>
        <rFont val="Tahoma"/>
        <family val="2"/>
      </rPr>
      <t>ZENSHA RIZKI WUNGO</t>
    </r>
  </si>
  <si>
    <r>
      <rPr>
        <sz val="8"/>
        <rFont val="Tahoma"/>
        <family val="2"/>
      </rPr>
      <t>RIKI TRI SAPUTRA</t>
    </r>
  </si>
  <si>
    <r>
      <rPr>
        <sz val="8"/>
        <rFont val="Tahoma"/>
        <family val="2"/>
      </rPr>
      <t>ABAS MAULANA HABIBI</t>
    </r>
  </si>
  <si>
    <r>
      <rPr>
        <sz val="8"/>
        <rFont val="Tahoma"/>
        <family val="2"/>
      </rPr>
      <t>MUHAMMAD FARHAN ISKANDAR</t>
    </r>
  </si>
  <si>
    <r>
      <rPr>
        <sz val="8"/>
        <rFont val="Tahoma"/>
        <family val="2"/>
      </rPr>
      <t>MUHAMMAD FAJAR SIDEQ</t>
    </r>
  </si>
  <si>
    <r>
      <rPr>
        <sz val="8"/>
        <rFont val="Tahoma"/>
        <family val="2"/>
      </rPr>
      <t>ARIZKA RIFANUL MUDIN</t>
    </r>
  </si>
  <si>
    <r>
      <rPr>
        <sz val="8"/>
        <rFont val="Tahoma"/>
        <family val="2"/>
      </rPr>
      <t>ALISYA MUTIA MANTIKA</t>
    </r>
  </si>
  <si>
    <r>
      <rPr>
        <sz val="8"/>
        <rFont val="Tahoma"/>
        <family val="2"/>
      </rPr>
      <t>MUHAMMAD RAYHAN PUTRA GUNAWAN</t>
    </r>
  </si>
  <si>
    <r>
      <rPr>
        <sz val="8"/>
        <rFont val="Tahoma"/>
        <family val="2"/>
      </rPr>
      <t>ANAS FAUZAN BALETTI</t>
    </r>
  </si>
  <si>
    <r>
      <rPr>
        <sz val="8"/>
        <rFont val="Tahoma"/>
        <family val="2"/>
      </rPr>
      <t>MUHAMAD MAULANA RAFLI</t>
    </r>
  </si>
  <si>
    <r>
      <rPr>
        <sz val="8"/>
        <rFont val="Tahoma"/>
        <family val="2"/>
      </rPr>
      <t>MUHAMAD RAIS RABTSANI</t>
    </r>
  </si>
  <si>
    <r>
      <rPr>
        <sz val="8"/>
        <rFont val="Tahoma"/>
        <family val="2"/>
      </rPr>
      <t>AKMAL NOVANDA AZIZ</t>
    </r>
  </si>
  <si>
    <r>
      <rPr>
        <sz val="8"/>
        <rFont val="Tahoma"/>
        <family val="2"/>
      </rPr>
      <t>RAYHAN ALFINNANDA ZULFIKARD</t>
    </r>
  </si>
  <si>
    <r>
      <rPr>
        <sz val="8"/>
        <rFont val="Tahoma"/>
        <family val="2"/>
      </rPr>
      <t>FERY GUNAWAN</t>
    </r>
  </si>
  <si>
    <r>
      <rPr>
        <sz val="8"/>
        <rFont val="Tahoma"/>
        <family val="2"/>
      </rPr>
      <t>MUHAMMAD RIZKY</t>
    </r>
  </si>
  <si>
    <r>
      <rPr>
        <sz val="8"/>
        <rFont val="Tahoma"/>
        <family val="2"/>
      </rPr>
      <t>RICHARD SELBY SITORUS</t>
    </r>
  </si>
  <si>
    <r>
      <rPr>
        <sz val="8"/>
        <rFont val="Tahoma"/>
        <family val="2"/>
      </rPr>
      <t>INDRI SIXTA DWI BUNGSU MAMBUHU</t>
    </r>
  </si>
  <si>
    <r>
      <rPr>
        <sz val="8"/>
        <rFont val="Tahoma"/>
        <family val="2"/>
      </rPr>
      <t>AHMAD ILHAM KUSHARTANTO</t>
    </r>
  </si>
  <si>
    <r>
      <rPr>
        <sz val="8"/>
        <rFont val="Tahoma"/>
        <family val="2"/>
      </rPr>
      <t>DIMAS ALFARRAS</t>
    </r>
  </si>
  <si>
    <r>
      <rPr>
        <sz val="8"/>
        <rFont val="Tahoma"/>
        <family val="2"/>
      </rPr>
      <t>RIFQI ALDY AL HAFIZH HARAHAP</t>
    </r>
  </si>
  <si>
    <r>
      <rPr>
        <sz val="8"/>
        <rFont val="Tahoma"/>
        <family val="2"/>
      </rPr>
      <t>MUHAMMAD RAFLI DANISWARA</t>
    </r>
  </si>
  <si>
    <r>
      <rPr>
        <sz val="8"/>
        <rFont val="Tahoma"/>
        <family val="2"/>
      </rPr>
      <t>RAND DARISH OMAR KURNIAWAN</t>
    </r>
  </si>
  <si>
    <r>
      <rPr>
        <sz val="8"/>
        <rFont val="Tahoma"/>
        <family val="2"/>
      </rPr>
      <t>JONRIS ARION SIMARMATA</t>
    </r>
  </si>
  <si>
    <r>
      <rPr>
        <sz val="8"/>
        <rFont val="Tahoma"/>
        <family val="2"/>
      </rPr>
      <t>RAIHAN TSABITA SABIL</t>
    </r>
  </si>
  <si>
    <r>
      <rPr>
        <sz val="8"/>
        <rFont val="Tahoma"/>
        <family val="2"/>
      </rPr>
      <t>GUING TRI SUHATMAJO</t>
    </r>
  </si>
  <si>
    <r>
      <rPr>
        <sz val="8"/>
        <rFont val="Tahoma"/>
        <family val="2"/>
      </rPr>
      <t>DAFFA ZAKARIAPUTRA</t>
    </r>
  </si>
  <si>
    <r>
      <rPr>
        <sz val="8"/>
        <rFont val="Tahoma"/>
        <family val="2"/>
      </rPr>
      <t>ILHAN ALIM ASFANDIMA</t>
    </r>
  </si>
  <si>
    <r>
      <rPr>
        <sz val="8"/>
        <rFont val="Tahoma"/>
        <family val="2"/>
      </rPr>
      <t>BIB NUGRAHA KASMARA</t>
    </r>
  </si>
  <si>
    <r>
      <rPr>
        <sz val="8"/>
        <rFont val="Tahoma"/>
        <family val="2"/>
      </rPr>
      <t>JUAN NICO DWI RAMA</t>
    </r>
  </si>
  <si>
    <r>
      <rPr>
        <sz val="8"/>
        <rFont val="Tahoma"/>
        <family val="2"/>
      </rPr>
      <t>MADE YOGA MAHARDIKA</t>
    </r>
  </si>
  <si>
    <r>
      <rPr>
        <sz val="8"/>
        <rFont val="Tahoma"/>
        <family val="2"/>
      </rPr>
      <t>FIQIH DHUKHA SAPUTRO</t>
    </r>
  </si>
  <si>
    <r>
      <rPr>
        <sz val="8"/>
        <rFont val="Tahoma"/>
        <family val="2"/>
      </rPr>
      <t>MOCHAMAD NAUFAL SHOFY</t>
    </r>
  </si>
  <si>
    <r>
      <rPr>
        <sz val="8"/>
        <rFont val="Tahoma"/>
        <family val="2"/>
      </rPr>
      <t>ARIF PRIAMBUDI</t>
    </r>
  </si>
  <si>
    <r>
      <rPr>
        <sz val="8"/>
        <rFont val="Tahoma"/>
        <family val="2"/>
      </rPr>
      <t>MUHAMMAD FAUZAN AMRULLAH</t>
    </r>
  </si>
  <si>
    <r>
      <rPr>
        <sz val="8"/>
        <rFont val="Tahoma"/>
        <family val="2"/>
      </rPr>
      <t>MUHAMMAD RAIHAN ALFI</t>
    </r>
  </si>
  <si>
    <r>
      <rPr>
        <sz val="8"/>
        <rFont val="Tahoma"/>
        <family val="2"/>
      </rPr>
      <t>FACHRY</t>
    </r>
  </si>
  <si>
    <r>
      <rPr>
        <sz val="8"/>
        <rFont val="Tahoma"/>
        <family val="2"/>
      </rPr>
      <t>KELFIN NURFAIZI</t>
    </r>
  </si>
  <si>
    <r>
      <rPr>
        <sz val="8"/>
        <rFont val="Tahoma"/>
        <family val="2"/>
      </rPr>
      <t>YOGA ADITYA NUGRAHA</t>
    </r>
  </si>
  <si>
    <r>
      <rPr>
        <sz val="8"/>
        <rFont val="Tahoma"/>
        <family val="2"/>
      </rPr>
      <t>EKO JUNIARTO</t>
    </r>
  </si>
  <si>
    <r>
      <rPr>
        <sz val="8"/>
        <rFont val="Tahoma"/>
        <family val="2"/>
      </rPr>
      <t>MUHAMMAD SYAHRI</t>
    </r>
  </si>
  <si>
    <r>
      <rPr>
        <sz val="8"/>
        <rFont val="Tahoma"/>
        <family val="2"/>
      </rPr>
      <t>VIRLY DIRANISHA</t>
    </r>
  </si>
  <si>
    <r>
      <rPr>
        <sz val="8"/>
        <rFont val="Tahoma"/>
        <family val="2"/>
      </rPr>
      <t>RIKI FAUZI</t>
    </r>
  </si>
  <si>
    <r>
      <rPr>
        <sz val="8"/>
        <rFont val="Tahoma"/>
        <family val="2"/>
      </rPr>
      <t>FAJHAR MUHAMMAD RAMDHAN</t>
    </r>
  </si>
  <si>
    <r>
      <rPr>
        <sz val="8"/>
        <rFont val="Tahoma"/>
        <family val="2"/>
      </rPr>
      <t>MUHAMMAD JOHAN GHIFARI</t>
    </r>
  </si>
  <si>
    <r>
      <rPr>
        <sz val="8"/>
        <rFont val="Tahoma"/>
        <family val="2"/>
      </rPr>
      <t>WULAN WIDHARI</t>
    </r>
  </si>
  <si>
    <r>
      <rPr>
        <sz val="8"/>
        <rFont val="Tahoma"/>
        <family val="2"/>
      </rPr>
      <t>FARIS HELMI</t>
    </r>
  </si>
  <si>
    <r>
      <rPr>
        <sz val="8"/>
        <rFont val="Tahoma"/>
        <family val="2"/>
      </rPr>
      <t>SULAIMAN</t>
    </r>
  </si>
  <si>
    <r>
      <rPr>
        <sz val="8"/>
        <rFont val="Tahoma"/>
        <family val="2"/>
      </rPr>
      <t>ARTIA MAHARDIKA</t>
    </r>
  </si>
  <si>
    <r>
      <rPr>
        <sz val="8"/>
        <rFont val="Tahoma"/>
        <family val="2"/>
      </rPr>
      <t>GALANG HERMIA PUTRA</t>
    </r>
  </si>
  <si>
    <r>
      <rPr>
        <sz val="8"/>
        <rFont val="Tahoma"/>
        <family val="2"/>
      </rPr>
      <t>NANDA YUSUF SOLEHUDIN</t>
    </r>
  </si>
  <si>
    <r>
      <rPr>
        <sz val="8"/>
        <rFont val="Tahoma"/>
        <family val="2"/>
      </rPr>
      <t>MUCHAMAD ANDRIYANTO</t>
    </r>
  </si>
  <si>
    <r>
      <rPr>
        <sz val="8"/>
        <rFont val="Tahoma"/>
        <family val="2"/>
      </rPr>
      <t>MUHAMMAD ALGHIFARI</t>
    </r>
  </si>
  <si>
    <r>
      <rPr>
        <sz val="8"/>
        <rFont val="Tahoma"/>
        <family val="2"/>
      </rPr>
      <t>AUSTIN MATEUS SAY</t>
    </r>
  </si>
  <si>
    <r>
      <rPr>
        <sz val="8"/>
        <rFont val="Tahoma"/>
        <family val="2"/>
      </rPr>
      <t>MUHAMMAD FIRDAUS</t>
    </r>
  </si>
  <si>
    <r>
      <rPr>
        <sz val="8"/>
        <rFont val="Tahoma"/>
        <family val="2"/>
      </rPr>
      <t>ANTAR NURLAIL</t>
    </r>
  </si>
  <si>
    <r>
      <rPr>
        <sz val="8"/>
        <rFont val="Tahoma"/>
        <family val="2"/>
      </rPr>
      <t>CINTIA MARITO SIHOMBING</t>
    </r>
  </si>
  <si>
    <r>
      <rPr>
        <sz val="8"/>
        <rFont val="Tahoma"/>
        <family val="2"/>
      </rPr>
      <t>RISYAD KAMARULLAH</t>
    </r>
  </si>
  <si>
    <r>
      <rPr>
        <sz val="8"/>
        <rFont val="Tahoma"/>
        <family val="2"/>
      </rPr>
      <t>I KADEK AGGA SUGITHA</t>
    </r>
  </si>
  <si>
    <r>
      <rPr>
        <sz val="8"/>
        <rFont val="Tahoma"/>
        <family val="2"/>
      </rPr>
      <t>I GEDE AGUS SUBAWA</t>
    </r>
  </si>
  <si>
    <r>
      <rPr>
        <sz val="8"/>
        <rFont val="Tahoma"/>
        <family val="2"/>
      </rPr>
      <t>RAIHAN FAJAR FADHILLAH</t>
    </r>
  </si>
  <si>
    <r>
      <rPr>
        <sz val="8"/>
        <rFont val="Tahoma"/>
        <family val="2"/>
      </rPr>
      <t>MUHAMAD RIFAIY BUDIMAN</t>
    </r>
  </si>
  <si>
    <r>
      <rPr>
        <sz val="8"/>
        <rFont val="Tahoma"/>
        <family val="2"/>
      </rPr>
      <t>AMELIA ANGELIKA</t>
    </r>
  </si>
  <si>
    <r>
      <rPr>
        <sz val="8"/>
        <rFont val="Tahoma"/>
        <family val="2"/>
      </rPr>
      <t>SUNDUS AHMAD</t>
    </r>
  </si>
  <si>
    <r>
      <rPr>
        <sz val="8"/>
        <rFont val="Tahoma"/>
        <family val="2"/>
      </rPr>
      <t>MUHAMMAD RIZKI</t>
    </r>
  </si>
  <si>
    <r>
      <rPr>
        <sz val="8"/>
        <rFont val="Tahoma"/>
        <family val="2"/>
      </rPr>
      <t>GILANG RAIHAN ADIYATAMA</t>
    </r>
  </si>
  <si>
    <r>
      <rPr>
        <sz val="8"/>
        <rFont val="Tahoma"/>
        <family val="2"/>
      </rPr>
      <t>FARIS ABIYYU RACHMAT</t>
    </r>
  </si>
  <si>
    <r>
      <rPr>
        <sz val="8"/>
        <rFont val="Tahoma"/>
        <family val="2"/>
      </rPr>
      <t>MUHAMMAD BISMA AMRU SETIAWAN</t>
    </r>
  </si>
  <si>
    <r>
      <rPr>
        <sz val="8"/>
        <rFont val="Tahoma"/>
        <family val="2"/>
      </rPr>
      <t>ABDUL JABBAR ADAM AL MUNTAZHOR</t>
    </r>
  </si>
  <si>
    <r>
      <rPr>
        <sz val="8"/>
        <rFont val="Tahoma"/>
        <family val="2"/>
      </rPr>
      <t>MUHAMMAD AULIA ALFIANSYAH</t>
    </r>
  </si>
  <si>
    <r>
      <rPr>
        <sz val="8"/>
        <rFont val="Tahoma"/>
        <family val="2"/>
      </rPr>
      <t>TIRTAYASA SUMIKAR</t>
    </r>
  </si>
  <si>
    <r>
      <rPr>
        <sz val="8"/>
        <rFont val="Tahoma"/>
        <family val="2"/>
      </rPr>
      <t>ANUGRAH PRAMUJA AMARULLOH</t>
    </r>
  </si>
  <si>
    <r>
      <rPr>
        <sz val="8"/>
        <rFont val="Tahoma"/>
        <family val="2"/>
      </rPr>
      <t>JEREMY TAMBUNAN</t>
    </r>
  </si>
  <si>
    <r>
      <rPr>
        <sz val="8"/>
        <rFont val="Tahoma"/>
        <family val="2"/>
      </rPr>
      <t>MAULANA MAHARDIKA PUTRA</t>
    </r>
  </si>
  <si>
    <r>
      <rPr>
        <sz val="8"/>
        <rFont val="Tahoma"/>
        <family val="2"/>
      </rPr>
      <t>LITEYO DANUAR</t>
    </r>
  </si>
  <si>
    <r>
      <rPr>
        <sz val="8"/>
        <rFont val="Tahoma"/>
        <family val="2"/>
      </rPr>
      <t>AMELIA RIZKI PRATIWI</t>
    </r>
  </si>
  <si>
    <r>
      <rPr>
        <sz val="8"/>
        <rFont val="Tahoma"/>
        <family val="2"/>
      </rPr>
      <t>ANDRA FRADITHIA KARYADI</t>
    </r>
  </si>
  <si>
    <r>
      <rPr>
        <sz val="8"/>
        <rFont val="Tahoma"/>
        <family val="2"/>
      </rPr>
      <t>MUHAMMAD ARIEL SHAKARAMIRO</t>
    </r>
  </si>
  <si>
    <r>
      <rPr>
        <sz val="8"/>
        <rFont val="Tahoma"/>
        <family val="2"/>
      </rPr>
      <t>DICKY PRASETYA WIDI</t>
    </r>
  </si>
  <si>
    <r>
      <rPr>
        <sz val="8"/>
        <rFont val="Tahoma"/>
        <family val="2"/>
      </rPr>
      <t>MOCHAMAD ARIE ARRIANTO</t>
    </r>
  </si>
  <si>
    <r>
      <rPr>
        <sz val="8"/>
        <rFont val="Tahoma"/>
        <family val="2"/>
      </rPr>
      <t>AINI SAFITRI</t>
    </r>
  </si>
  <si>
    <r>
      <rPr>
        <sz val="8"/>
        <rFont val="Tahoma"/>
        <family val="2"/>
      </rPr>
      <t>DUTA PRAMUDYA RAMADHAN</t>
    </r>
  </si>
  <si>
    <r>
      <rPr>
        <sz val="8"/>
        <rFont val="Tahoma"/>
        <family val="2"/>
      </rPr>
      <t>DAFFA ADITYA PUTRA</t>
    </r>
  </si>
  <si>
    <r>
      <rPr>
        <sz val="8"/>
        <rFont val="Tahoma"/>
        <family val="2"/>
      </rPr>
      <t>AMONIO HIA</t>
    </r>
  </si>
  <si>
    <r>
      <rPr>
        <sz val="8"/>
        <rFont val="Tahoma"/>
        <family val="2"/>
      </rPr>
      <t>SUSAN INDAHWANI</t>
    </r>
  </si>
  <si>
    <r>
      <rPr>
        <sz val="8"/>
        <rFont val="Tahoma"/>
        <family val="2"/>
      </rPr>
      <t>ALFARICO MARTIN</t>
    </r>
  </si>
  <si>
    <r>
      <rPr>
        <sz val="8"/>
        <rFont val="Tahoma"/>
        <family val="2"/>
      </rPr>
      <t>ACANDRA</t>
    </r>
  </si>
  <si>
    <r>
      <rPr>
        <sz val="8"/>
        <rFont val="Tahoma"/>
        <family val="2"/>
      </rPr>
      <t>DJULRAIS S WALLY</t>
    </r>
  </si>
  <si>
    <r>
      <rPr>
        <sz val="8"/>
        <rFont val="Tahoma"/>
        <family val="2"/>
      </rPr>
      <t>MUHAMMAD NURFANSYAH PRADANA</t>
    </r>
  </si>
  <si>
    <r>
      <rPr>
        <sz val="8"/>
        <rFont val="Tahoma"/>
        <family val="2"/>
      </rPr>
      <t>MUHAMMAD FAUZAN RAMADHAN</t>
    </r>
  </si>
  <si>
    <r>
      <rPr>
        <sz val="8"/>
        <rFont val="Tahoma"/>
        <family val="2"/>
      </rPr>
      <t>JONATHAN PRATAMA</t>
    </r>
  </si>
  <si>
    <r>
      <rPr>
        <sz val="8"/>
        <rFont val="Tahoma"/>
        <family val="2"/>
      </rPr>
      <t>RACHMAD FAUZI</t>
    </r>
  </si>
  <si>
    <r>
      <rPr>
        <sz val="8"/>
        <rFont val="Tahoma"/>
        <family val="2"/>
      </rPr>
      <t>RIFQI DWI NUGROHO</t>
    </r>
  </si>
  <si>
    <r>
      <rPr>
        <sz val="8"/>
        <rFont val="Tahoma"/>
        <family val="2"/>
      </rPr>
      <t>ZULFAH NAFTALIA</t>
    </r>
  </si>
  <si>
    <r>
      <rPr>
        <sz val="8"/>
        <rFont val="Tahoma"/>
        <family val="2"/>
      </rPr>
      <t>PUSPA AYU SOLEHA</t>
    </r>
  </si>
  <si>
    <r>
      <rPr>
        <sz val="8"/>
        <rFont val="Tahoma"/>
        <family val="2"/>
      </rPr>
      <t>MUHAMMAD NAUFAL RIFQI</t>
    </r>
  </si>
  <si>
    <r>
      <rPr>
        <sz val="8"/>
        <rFont val="Tahoma"/>
        <family val="2"/>
      </rPr>
      <t>DICKO AFANDI</t>
    </r>
  </si>
  <si>
    <r>
      <rPr>
        <sz val="8"/>
        <rFont val="Tahoma"/>
        <family val="2"/>
      </rPr>
      <t>AL-AZRIEL GALIZTAN REVANSYAH ROHMAN</t>
    </r>
  </si>
  <si>
    <r>
      <rPr>
        <sz val="8"/>
        <rFont val="Tahoma"/>
        <family val="2"/>
      </rPr>
      <t>MULKI MUHAMMAD ZIDANE</t>
    </r>
  </si>
  <si>
    <r>
      <rPr>
        <sz val="8"/>
        <rFont val="Tahoma"/>
        <family val="2"/>
      </rPr>
      <t>FAJAR YUSUF NUR CAHYO</t>
    </r>
  </si>
  <si>
    <r>
      <rPr>
        <sz val="8"/>
        <rFont val="Tahoma"/>
        <family val="2"/>
      </rPr>
      <t>GERRY PUTRA ANGGARA</t>
    </r>
  </si>
  <si>
    <r>
      <rPr>
        <sz val="8"/>
        <rFont val="Tahoma"/>
        <family val="2"/>
      </rPr>
      <t>SITI EMALIA SAQILA</t>
    </r>
  </si>
  <si>
    <r>
      <rPr>
        <sz val="8"/>
        <rFont val="Tahoma"/>
        <family val="2"/>
      </rPr>
      <t>DEA SHELPIA UTAMI GS</t>
    </r>
  </si>
  <si>
    <r>
      <rPr>
        <sz val="8"/>
        <rFont val="Tahoma"/>
        <family val="2"/>
      </rPr>
      <t>RAFLI PERMANA PUTRA</t>
    </r>
  </si>
  <si>
    <r>
      <rPr>
        <sz val="8"/>
        <rFont val="Tahoma"/>
        <family val="2"/>
      </rPr>
      <t>HELGA PUJIYONO</t>
    </r>
  </si>
  <si>
    <r>
      <rPr>
        <sz val="8"/>
        <rFont val="Tahoma"/>
        <family val="2"/>
      </rPr>
      <t>MUHAMMAD FABIAN DEVANO</t>
    </r>
  </si>
  <si>
    <r>
      <rPr>
        <sz val="8"/>
        <rFont val="Tahoma"/>
        <family val="2"/>
      </rPr>
      <t>IRFAN MUSLIHAT</t>
    </r>
  </si>
  <si>
    <r>
      <rPr>
        <sz val="8"/>
        <rFont val="Tahoma"/>
        <family val="2"/>
      </rPr>
      <t>HADI KHAIRI IHSAN</t>
    </r>
  </si>
  <si>
    <r>
      <rPr>
        <sz val="8"/>
        <rFont val="Tahoma"/>
        <family val="2"/>
      </rPr>
      <t>PANDU ZIDNI</t>
    </r>
  </si>
  <si>
    <r>
      <rPr>
        <sz val="8"/>
        <rFont val="Tahoma"/>
        <family val="2"/>
      </rPr>
      <t>MUHAMMAD IKHSAN</t>
    </r>
  </si>
  <si>
    <r>
      <rPr>
        <sz val="8"/>
        <rFont val="Tahoma"/>
        <family val="2"/>
      </rPr>
      <t>MUHAMAD NUR DAVIN AL HIDAYAHTULLOH</t>
    </r>
  </si>
  <si>
    <r>
      <rPr>
        <sz val="8"/>
        <rFont val="Tahoma"/>
        <family val="2"/>
      </rPr>
      <t>ERFAN YUDHA NUGRAHA</t>
    </r>
  </si>
  <si>
    <r>
      <rPr>
        <sz val="8"/>
        <rFont val="Tahoma"/>
        <family val="2"/>
      </rPr>
      <t>ADRIAN TRI SETIAWAN</t>
    </r>
  </si>
  <si>
    <r>
      <rPr>
        <sz val="8"/>
        <rFont val="Tahoma"/>
        <family val="2"/>
      </rPr>
      <t>BRAVEL MUNTUAN</t>
    </r>
  </si>
  <si>
    <r>
      <rPr>
        <sz val="8"/>
        <rFont val="Tahoma"/>
        <family val="2"/>
      </rPr>
      <t>MUAMMAR ROSULLI</t>
    </r>
  </si>
  <si>
    <r>
      <rPr>
        <sz val="8"/>
        <rFont val="Tahoma"/>
        <family val="2"/>
      </rPr>
      <t>KEVIN PRATAMA PUTRA</t>
    </r>
  </si>
  <si>
    <r>
      <rPr>
        <sz val="8"/>
        <rFont val="Tahoma"/>
        <family val="2"/>
      </rPr>
      <t>MUHAMMAD ARSY</t>
    </r>
  </si>
  <si>
    <r>
      <rPr>
        <sz val="8"/>
        <rFont val="Tahoma"/>
        <family val="2"/>
      </rPr>
      <t>DESSY RACHMADINA</t>
    </r>
  </si>
  <si>
    <r>
      <rPr>
        <sz val="8"/>
        <rFont val="Tahoma"/>
        <family val="2"/>
      </rPr>
      <t>MUHAMMAD SHALMAN ALFARISI</t>
    </r>
  </si>
  <si>
    <r>
      <rPr>
        <sz val="8"/>
        <rFont val="Tahoma"/>
        <family val="2"/>
      </rPr>
      <t>SAIDAH FATMA</t>
    </r>
  </si>
  <si>
    <r>
      <rPr>
        <sz val="8"/>
        <rFont val="Tahoma"/>
        <family val="2"/>
      </rPr>
      <t>LANANG DWI PRAKOSO</t>
    </r>
  </si>
  <si>
    <r>
      <rPr>
        <sz val="8"/>
        <rFont val="Tahoma"/>
        <family val="2"/>
      </rPr>
      <t>VICKO FERNANDO</t>
    </r>
  </si>
  <si>
    <r>
      <rPr>
        <sz val="8"/>
        <rFont val="Tahoma"/>
        <family val="2"/>
      </rPr>
      <t>MUHAMMAD IZZAT JAUHARI</t>
    </r>
  </si>
  <si>
    <r>
      <rPr>
        <sz val="8"/>
        <rFont val="Tahoma"/>
        <family val="2"/>
      </rPr>
      <t>DHEWO ADITIAWARMAN</t>
    </r>
  </si>
  <si>
    <r>
      <rPr>
        <sz val="8"/>
        <rFont val="Tahoma"/>
        <family val="2"/>
      </rPr>
      <t>ELMIRA DIAMANTHA</t>
    </r>
  </si>
  <si>
    <r>
      <rPr>
        <sz val="8"/>
        <rFont val="Tahoma"/>
        <family val="2"/>
      </rPr>
      <t>GILANG EGA BAGASWARA</t>
    </r>
  </si>
  <si>
    <r>
      <rPr>
        <sz val="8"/>
        <rFont val="Tahoma"/>
        <family val="2"/>
      </rPr>
      <t>FRANSISCA DEWI AGUSTIA</t>
    </r>
  </si>
  <si>
    <r>
      <rPr>
        <sz val="8"/>
        <rFont val="Tahoma"/>
        <family val="2"/>
      </rPr>
      <t>FAIZAL KURNIAWAN</t>
    </r>
  </si>
  <si>
    <r>
      <rPr>
        <sz val="8"/>
        <rFont val="Tahoma"/>
        <family val="2"/>
      </rPr>
      <t>MUHAMMAD ICHSAN UTAMA</t>
    </r>
  </si>
  <si>
    <r>
      <rPr>
        <sz val="8"/>
        <rFont val="Tahoma"/>
        <family val="2"/>
      </rPr>
      <t>ADAM WIJAYA</t>
    </r>
  </si>
  <si>
    <r>
      <rPr>
        <sz val="8"/>
        <rFont val="Tahoma"/>
        <family val="2"/>
      </rPr>
      <t>RAMADANTI INDAH SAFITRI</t>
    </r>
  </si>
  <si>
    <r>
      <rPr>
        <sz val="8"/>
        <rFont val="Tahoma"/>
        <family val="2"/>
      </rPr>
      <t>CANDRA ADITYA BUDI PRASETYO</t>
    </r>
  </si>
  <si>
    <r>
      <rPr>
        <sz val="8"/>
        <rFont val="Tahoma"/>
        <family val="2"/>
      </rPr>
      <t>MAHESA DIAS SAPUTRA</t>
    </r>
  </si>
  <si>
    <r>
      <rPr>
        <sz val="8"/>
        <rFont val="Tahoma"/>
        <family val="2"/>
      </rPr>
      <t>AMELIA HAYATUL IKHLAS</t>
    </r>
  </si>
  <si>
    <r>
      <rPr>
        <sz val="8"/>
        <rFont val="Tahoma"/>
        <family val="2"/>
      </rPr>
      <t>TAUFIK HIDAYAT</t>
    </r>
  </si>
  <si>
    <r>
      <rPr>
        <sz val="8"/>
        <rFont val="Tahoma"/>
        <family val="2"/>
      </rPr>
      <t>FACHRI ALHADI RAMADHAN</t>
    </r>
  </si>
  <si>
    <r>
      <rPr>
        <sz val="8"/>
        <rFont val="Tahoma"/>
        <family val="2"/>
      </rPr>
      <t>NAUFAL ALHAM SEPTIADI</t>
    </r>
  </si>
  <si>
    <r>
      <rPr>
        <sz val="8"/>
        <rFont val="Tahoma"/>
        <family val="2"/>
      </rPr>
      <t>DENISSA ALYNDRA PUTRI AZHARA</t>
    </r>
  </si>
  <si>
    <r>
      <rPr>
        <sz val="8"/>
        <rFont val="Tahoma"/>
        <family val="2"/>
      </rPr>
      <t>AFIF AROFI</t>
    </r>
  </si>
  <si>
    <r>
      <rPr>
        <sz val="8"/>
        <rFont val="Tahoma"/>
        <family val="2"/>
      </rPr>
      <t>MUHAMMAD FARIS NABHAN</t>
    </r>
  </si>
  <si>
    <r>
      <rPr>
        <sz val="8"/>
        <rFont val="Tahoma"/>
        <family val="2"/>
      </rPr>
      <t>LINGGAR GUSTI YANTORI</t>
    </r>
  </si>
  <si>
    <r>
      <rPr>
        <sz val="8"/>
        <rFont val="Tahoma"/>
        <family val="2"/>
      </rPr>
      <t>FERDINAND MARUDUT TUA PANE</t>
    </r>
  </si>
  <si>
    <r>
      <rPr>
        <sz val="8"/>
        <rFont val="Tahoma"/>
        <family val="2"/>
      </rPr>
      <t>PUTRA JUANDA</t>
    </r>
  </si>
  <si>
    <r>
      <rPr>
        <sz val="8"/>
        <rFont val="Tahoma"/>
        <family val="2"/>
      </rPr>
      <t>GALIH RAKASIWI</t>
    </r>
  </si>
  <si>
    <r>
      <rPr>
        <sz val="8"/>
        <rFont val="Tahoma"/>
        <family val="2"/>
      </rPr>
      <t>REN MUHAMMAD ZIDANE</t>
    </r>
  </si>
  <si>
    <r>
      <rPr>
        <sz val="8"/>
        <rFont val="Tahoma"/>
        <family val="2"/>
      </rPr>
      <t>MUHAMMAD RAUZAN FADHILA</t>
    </r>
  </si>
  <si>
    <r>
      <rPr>
        <sz val="8"/>
        <rFont val="Tahoma"/>
        <family val="2"/>
      </rPr>
      <t>INTAN PUTRI FERINA</t>
    </r>
  </si>
  <si>
    <r>
      <rPr>
        <sz val="8"/>
        <rFont val="Tahoma"/>
        <family val="2"/>
      </rPr>
      <t>DIMAS DWI ARMAISYA</t>
    </r>
  </si>
  <si>
    <r>
      <rPr>
        <sz val="8"/>
        <rFont val="Tahoma"/>
        <family val="2"/>
      </rPr>
      <t>BIMO AMANTA HIDAYAT</t>
    </r>
  </si>
  <si>
    <r>
      <rPr>
        <sz val="8"/>
        <rFont val="Tahoma"/>
        <family val="2"/>
      </rPr>
      <t>CAHYO BAGUS SAPUTRO</t>
    </r>
  </si>
  <si>
    <r>
      <rPr>
        <sz val="8"/>
        <rFont val="Tahoma"/>
        <family val="2"/>
      </rPr>
      <t>M.A. IBNU RASYID</t>
    </r>
  </si>
  <si>
    <r>
      <rPr>
        <sz val="8"/>
        <rFont val="Tahoma"/>
        <family val="2"/>
      </rPr>
      <t>ALBIE FRAZZA MUKTI</t>
    </r>
  </si>
  <si>
    <r>
      <rPr>
        <sz val="8"/>
        <rFont val="Tahoma"/>
        <family val="2"/>
      </rPr>
      <t>MUHAMMAD BINTANG PRATAMA</t>
    </r>
  </si>
  <si>
    <r>
      <rPr>
        <sz val="8"/>
        <rFont val="Tahoma"/>
        <family val="2"/>
      </rPr>
      <t>ANINDIA DARA DINANTI</t>
    </r>
  </si>
  <si>
    <r>
      <rPr>
        <sz val="8"/>
        <rFont val="Tahoma"/>
        <family val="2"/>
      </rPr>
      <t>BINTANG IKHSAN KAMIL</t>
    </r>
  </si>
  <si>
    <r>
      <rPr>
        <sz val="8"/>
        <rFont val="Tahoma"/>
        <family val="2"/>
      </rPr>
      <t>ISMAIL AMIN</t>
    </r>
  </si>
  <si>
    <r>
      <rPr>
        <sz val="8"/>
        <rFont val="Tahoma"/>
        <family val="2"/>
      </rPr>
      <t>YERLIANA SANTI USUNG</t>
    </r>
  </si>
  <si>
    <r>
      <rPr>
        <sz val="8"/>
        <rFont val="Tahoma"/>
        <family val="2"/>
      </rPr>
      <t>ADINNE ISLAMIYATI</t>
    </r>
  </si>
  <si>
    <r>
      <rPr>
        <sz val="8"/>
        <rFont val="Tahoma"/>
        <family val="2"/>
      </rPr>
      <t>SISKA FITRIA</t>
    </r>
  </si>
  <si>
    <r>
      <rPr>
        <sz val="8"/>
        <rFont val="Tahoma"/>
        <family val="2"/>
      </rPr>
      <t>MARLAN</t>
    </r>
  </si>
  <si>
    <r>
      <rPr>
        <sz val="8"/>
        <rFont val="Tahoma"/>
        <family val="2"/>
      </rPr>
      <t>ADITYA SA'BAN</t>
    </r>
  </si>
  <si>
    <r>
      <rPr>
        <sz val="8"/>
        <rFont val="Tahoma"/>
        <family val="2"/>
      </rPr>
      <t>NABILLA</t>
    </r>
  </si>
  <si>
    <r>
      <rPr>
        <sz val="8"/>
        <rFont val="Tahoma"/>
        <family val="2"/>
      </rPr>
      <t>ANDRE TRIA SHEVA</t>
    </r>
  </si>
  <si>
    <r>
      <rPr>
        <sz val="8"/>
        <rFont val="Tahoma"/>
        <family val="2"/>
      </rPr>
      <t>AHMAD GHIFFARI SYA'BAN</t>
    </r>
  </si>
  <si>
    <r>
      <rPr>
        <sz val="8"/>
        <rFont val="Tahoma"/>
        <family val="2"/>
      </rPr>
      <t>MUHAMMAD AJRIYAN</t>
    </r>
  </si>
  <si>
    <r>
      <rPr>
        <sz val="8"/>
        <rFont val="Tahoma"/>
        <family val="2"/>
      </rPr>
      <t>PERWIRA HABIBULLAH MUTTAQIN</t>
    </r>
  </si>
  <si>
    <r>
      <rPr>
        <sz val="8"/>
        <rFont val="Tahoma"/>
        <family val="2"/>
      </rPr>
      <t>AHMAD RAFI ALBIRUNI</t>
    </r>
  </si>
  <si>
    <r>
      <rPr>
        <sz val="8"/>
        <rFont val="Tahoma"/>
        <family val="2"/>
      </rPr>
      <t>ILHAM TALAKENA</t>
    </r>
  </si>
  <si>
    <r>
      <rPr>
        <sz val="8"/>
        <rFont val="Tahoma"/>
        <family val="2"/>
      </rPr>
      <t>SHEVA RIZKY SEPTYANTO</t>
    </r>
  </si>
  <si>
    <r>
      <rPr>
        <sz val="8"/>
        <rFont val="Tahoma"/>
        <family val="2"/>
      </rPr>
      <t>HUSIN</t>
    </r>
  </si>
  <si>
    <r>
      <rPr>
        <sz val="8"/>
        <rFont val="Tahoma"/>
        <family val="2"/>
      </rPr>
      <t>BAHARUDDIN QOMARUT ZATUN</t>
    </r>
  </si>
  <si>
    <r>
      <rPr>
        <sz val="8"/>
        <rFont val="Tahoma"/>
        <family val="2"/>
      </rPr>
      <t>RIVALDO IMMANUEL</t>
    </r>
  </si>
  <si>
    <r>
      <rPr>
        <sz val="8"/>
        <rFont val="Tahoma"/>
        <family val="2"/>
      </rPr>
      <t>BAGAS FARHANDINATA PUTRA</t>
    </r>
  </si>
  <si>
    <r>
      <rPr>
        <sz val="8"/>
        <rFont val="Tahoma"/>
        <family val="2"/>
      </rPr>
      <t>WAHYU SETIYA RAMADAN</t>
    </r>
  </si>
  <si>
    <r>
      <rPr>
        <sz val="8"/>
        <rFont val="Tahoma"/>
        <family val="2"/>
      </rPr>
      <t>NABILA LINTANG ADZANI</t>
    </r>
  </si>
  <si>
    <r>
      <rPr>
        <sz val="8"/>
        <rFont val="Tahoma"/>
        <family val="2"/>
      </rPr>
      <t>MUHAMMAD IQBAL KHADAVI</t>
    </r>
  </si>
  <si>
    <r>
      <rPr>
        <sz val="8"/>
        <rFont val="Tahoma"/>
        <family val="2"/>
      </rPr>
      <t>BUDI ROTAMA</t>
    </r>
  </si>
  <si>
    <r>
      <rPr>
        <sz val="8"/>
        <rFont val="Tahoma"/>
        <family val="2"/>
      </rPr>
      <t>IRFAN SANJAYA</t>
    </r>
  </si>
  <si>
    <r>
      <rPr>
        <sz val="8"/>
        <rFont val="Tahoma"/>
        <family val="2"/>
      </rPr>
      <t>MUHAMMAD ILHAM</t>
    </r>
  </si>
  <si>
    <r>
      <rPr>
        <sz val="8"/>
        <rFont val="Tahoma"/>
        <family val="2"/>
      </rPr>
      <t>VITRA ADITYA</t>
    </r>
  </si>
  <si>
    <r>
      <rPr>
        <sz val="8"/>
        <rFont val="Tahoma"/>
        <family val="2"/>
      </rPr>
      <t>AULIA FITRI</t>
    </r>
  </si>
  <si>
    <r>
      <rPr>
        <sz val="8"/>
        <rFont val="Tahoma"/>
        <family val="2"/>
      </rPr>
      <t>OKTO LEONARD KUSHARDIYANTO</t>
    </r>
  </si>
  <si>
    <r>
      <rPr>
        <sz val="8"/>
        <rFont val="Tahoma"/>
        <family val="2"/>
      </rPr>
      <t>FARHAN MUZAKI</t>
    </r>
  </si>
  <si>
    <r>
      <rPr>
        <sz val="8"/>
        <rFont val="Tahoma"/>
        <family val="2"/>
      </rPr>
      <t>MUHAMAD IKHSYAN</t>
    </r>
  </si>
  <si>
    <r>
      <rPr>
        <sz val="8"/>
        <rFont val="Tahoma"/>
        <family val="2"/>
      </rPr>
      <t>HANNI DESWITA</t>
    </r>
  </si>
  <si>
    <r>
      <rPr>
        <sz val="8"/>
        <rFont val="Tahoma"/>
        <family val="2"/>
      </rPr>
      <t>SEPTUA GINTA PUTRA HIA</t>
    </r>
  </si>
  <si>
    <r>
      <rPr>
        <sz val="8"/>
        <rFont val="Tahoma"/>
        <family val="2"/>
      </rPr>
      <t>TASLIM SETIAWAN</t>
    </r>
  </si>
  <si>
    <r>
      <rPr>
        <sz val="8"/>
        <rFont val="Tahoma"/>
        <family val="2"/>
      </rPr>
      <t>MOHAMMAD FABIAN AKBAR</t>
    </r>
  </si>
  <si>
    <r>
      <rPr>
        <sz val="8"/>
        <rFont val="Tahoma"/>
        <family val="2"/>
      </rPr>
      <t>SYAIFUL FAJRIANTO</t>
    </r>
  </si>
  <si>
    <r>
      <rPr>
        <sz val="8"/>
        <rFont val="Tahoma"/>
        <family val="2"/>
      </rPr>
      <t>MUHAMMAD DZAKY SULISTIAWAN</t>
    </r>
  </si>
  <si>
    <r>
      <rPr>
        <sz val="8"/>
        <rFont val="Tahoma"/>
        <family val="2"/>
      </rPr>
      <t>MUHAMMAD AGUS SETIAWAN</t>
    </r>
  </si>
  <si>
    <r>
      <rPr>
        <sz val="8"/>
        <rFont val="Tahoma"/>
        <family val="2"/>
      </rPr>
      <t>RIZKI FERMANTA</t>
    </r>
  </si>
  <si>
    <r>
      <rPr>
        <sz val="8"/>
        <rFont val="Tahoma"/>
        <family val="2"/>
      </rPr>
      <t>KRISTYAN LOFRIDO</t>
    </r>
  </si>
  <si>
    <r>
      <rPr>
        <sz val="8"/>
        <rFont val="Tahoma"/>
        <family val="2"/>
      </rPr>
      <t>MOCHAMMAD RAFLY PUTRA APRIJANTO</t>
    </r>
  </si>
  <si>
    <r>
      <rPr>
        <sz val="8"/>
        <rFont val="Tahoma"/>
        <family val="2"/>
      </rPr>
      <t>MUHAMAD DANDI SYAHPUTRA</t>
    </r>
  </si>
  <si>
    <r>
      <rPr>
        <sz val="8"/>
        <rFont val="Tahoma"/>
        <family val="2"/>
      </rPr>
      <t>MUHAMMAD MA'RUF RAHMAN</t>
    </r>
  </si>
  <si>
    <r>
      <rPr>
        <sz val="8"/>
        <rFont val="Tahoma"/>
        <family val="2"/>
      </rPr>
      <t>YUDHA WINANTO</t>
    </r>
  </si>
  <si>
    <r>
      <rPr>
        <sz val="8"/>
        <rFont val="Tahoma"/>
        <family val="2"/>
      </rPr>
      <t>ALFAKHRIY AQIL IMADANI</t>
    </r>
  </si>
  <si>
    <r>
      <rPr>
        <sz val="8"/>
        <rFont val="Tahoma"/>
        <family val="2"/>
      </rPr>
      <t>LUTHFIA NUR AINI</t>
    </r>
  </si>
  <si>
    <r>
      <rPr>
        <sz val="8"/>
        <rFont val="Tahoma"/>
        <family val="2"/>
      </rPr>
      <t>AGUNG MUSTAQIM</t>
    </r>
  </si>
  <si>
    <r>
      <rPr>
        <sz val="8"/>
        <rFont val="Tahoma"/>
        <family val="2"/>
      </rPr>
      <t>ERIC ABEDNEGO MARANATHA</t>
    </r>
  </si>
  <si>
    <r>
      <rPr>
        <sz val="8"/>
        <rFont val="Tahoma"/>
        <family val="2"/>
      </rPr>
      <t>VIRGIAWAN LINGGA ARFIANTO</t>
    </r>
  </si>
  <si>
    <r>
      <rPr>
        <sz val="8"/>
        <rFont val="Tahoma"/>
        <family val="2"/>
      </rPr>
      <t>FA'IZAH</t>
    </r>
  </si>
  <si>
    <r>
      <rPr>
        <sz val="8"/>
        <rFont val="Tahoma"/>
        <family val="2"/>
      </rPr>
      <t>DAUD ISWANDI</t>
    </r>
  </si>
  <si>
    <r>
      <rPr>
        <sz val="8"/>
        <rFont val="Tahoma"/>
        <family val="2"/>
      </rPr>
      <t>MOHAMMAD SUSILO</t>
    </r>
  </si>
  <si>
    <r>
      <rPr>
        <sz val="8"/>
        <rFont val="Tahoma"/>
        <family val="2"/>
      </rPr>
      <t>AGNES STELLA MUNTHE</t>
    </r>
  </si>
  <si>
    <r>
      <rPr>
        <sz val="8"/>
        <rFont val="Tahoma"/>
        <family val="2"/>
      </rPr>
      <t>NUR FARAH DILLA</t>
    </r>
  </si>
  <si>
    <r>
      <rPr>
        <sz val="8"/>
        <rFont val="Tahoma"/>
        <family val="2"/>
      </rPr>
      <t>HERNAN YUDISTIRA</t>
    </r>
  </si>
  <si>
    <r>
      <rPr>
        <sz val="8"/>
        <rFont val="Tahoma"/>
        <family val="2"/>
      </rPr>
      <t>TIMOTIUS LUCKY DARMAWAN</t>
    </r>
  </si>
  <si>
    <r>
      <rPr>
        <sz val="8"/>
        <rFont val="Tahoma"/>
        <family val="2"/>
      </rPr>
      <t>MUHAMMAD FAUZI</t>
    </r>
  </si>
  <si>
    <r>
      <rPr>
        <sz val="8"/>
        <rFont val="Tahoma"/>
        <family val="2"/>
      </rPr>
      <t>STEFANUS IAN SUTANTO</t>
    </r>
  </si>
  <si>
    <r>
      <rPr>
        <sz val="8"/>
        <rFont val="Tahoma"/>
        <family val="2"/>
      </rPr>
      <t>ERGIE HARRY RAHAYU</t>
    </r>
  </si>
  <si>
    <r>
      <rPr>
        <sz val="8"/>
        <rFont val="Tahoma"/>
        <family val="2"/>
      </rPr>
      <t>MUHAMMAD AGUNG SAPUTRA</t>
    </r>
  </si>
  <si>
    <r>
      <rPr>
        <sz val="8"/>
        <rFont val="Tahoma"/>
        <family val="2"/>
      </rPr>
      <t>SHAFIRA KAYLA AZHARI</t>
    </r>
  </si>
  <si>
    <r>
      <rPr>
        <sz val="8"/>
        <rFont val="Tahoma"/>
        <family val="2"/>
      </rPr>
      <t>MUHAMAD ALDHAFFY AZWAR</t>
    </r>
  </si>
  <si>
    <r>
      <rPr>
        <sz val="8"/>
        <rFont val="Tahoma"/>
        <family val="2"/>
      </rPr>
      <t>YAFI TRI ZAUHAIR</t>
    </r>
  </si>
  <si>
    <r>
      <rPr>
        <sz val="8"/>
        <rFont val="Tahoma"/>
        <family val="2"/>
      </rPr>
      <t>DIMAS PRASETIO</t>
    </r>
  </si>
  <si>
    <r>
      <rPr>
        <sz val="8"/>
        <rFont val="Tahoma"/>
        <family val="2"/>
      </rPr>
      <t>WILDAN FIKRAMULLAH</t>
    </r>
  </si>
  <si>
    <r>
      <rPr>
        <sz val="8"/>
        <rFont val="Tahoma"/>
        <family val="2"/>
      </rPr>
      <t>ADITYA WIDIANTO</t>
    </r>
  </si>
  <si>
    <r>
      <rPr>
        <sz val="8"/>
        <rFont val="Tahoma"/>
        <family val="2"/>
      </rPr>
      <t>NUR SETIAJI RAMADHANI</t>
    </r>
  </si>
  <si>
    <r>
      <rPr>
        <sz val="8"/>
        <rFont val="Tahoma"/>
        <family val="2"/>
      </rPr>
      <t>MUH FACHRUL ACBAR</t>
    </r>
  </si>
  <si>
    <r>
      <rPr>
        <sz val="8"/>
        <rFont val="Tahoma"/>
        <family val="2"/>
      </rPr>
      <t>SALMAH IRSALINA</t>
    </r>
  </si>
  <si>
    <r>
      <rPr>
        <sz val="8"/>
        <rFont val="Tahoma"/>
        <family val="2"/>
      </rPr>
      <t>BHAKTI YOGA PUTRA</t>
    </r>
  </si>
  <si>
    <r>
      <rPr>
        <sz val="8"/>
        <rFont val="Tahoma"/>
        <family val="2"/>
      </rPr>
      <t>MAWAR AHDAYANI SAMUAL</t>
    </r>
  </si>
  <si>
    <r>
      <rPr>
        <sz val="8"/>
        <rFont val="Tahoma"/>
        <family val="2"/>
      </rPr>
      <t>RENDY PRAMESTA SYAH</t>
    </r>
  </si>
  <si>
    <r>
      <rPr>
        <sz val="8"/>
        <rFont val="Tahoma"/>
        <family val="2"/>
      </rPr>
      <t>DENNIS ABIGAILLE</t>
    </r>
  </si>
  <si>
    <r>
      <rPr>
        <sz val="8"/>
        <rFont val="Tahoma"/>
        <family val="2"/>
      </rPr>
      <t>FATTAN REZKY MELANZA</t>
    </r>
  </si>
  <si>
    <r>
      <rPr>
        <sz val="8"/>
        <rFont val="Tahoma"/>
        <family val="2"/>
      </rPr>
      <t>PANDY PRASETYO</t>
    </r>
  </si>
  <si>
    <r>
      <rPr>
        <sz val="8"/>
        <rFont val="Tahoma"/>
        <family val="2"/>
      </rPr>
      <t>IRAWATI PUTRI UTAMI</t>
    </r>
  </si>
  <si>
    <r>
      <rPr>
        <sz val="8"/>
        <rFont val="Tahoma"/>
        <family val="2"/>
      </rPr>
      <t>EXA IKHTAR ALDIANSYAH</t>
    </r>
  </si>
  <si>
    <r>
      <rPr>
        <sz val="8"/>
        <rFont val="Tahoma"/>
        <family val="2"/>
      </rPr>
      <t>RIO NUGRAHA HUTAMA</t>
    </r>
  </si>
  <si>
    <r>
      <rPr>
        <sz val="8"/>
        <rFont val="Tahoma"/>
        <family val="2"/>
      </rPr>
      <t>FERDI SETYO HANDIKA</t>
    </r>
  </si>
  <si>
    <r>
      <rPr>
        <sz val="8"/>
        <rFont val="Tahoma"/>
        <family val="2"/>
      </rPr>
      <t>FAKHRI NAUFALDI RAMADHAN</t>
    </r>
  </si>
  <si>
    <r>
      <rPr>
        <sz val="8"/>
        <rFont val="Tahoma"/>
        <family val="2"/>
      </rPr>
      <t>HILARIA IWUNG</t>
    </r>
  </si>
  <si>
    <r>
      <rPr>
        <sz val="8"/>
        <rFont val="Tahoma"/>
        <family val="2"/>
      </rPr>
      <t>MOHAMAD DAFFA GUS SAKI</t>
    </r>
  </si>
  <si>
    <r>
      <rPr>
        <sz val="8"/>
        <rFont val="Tahoma"/>
        <family val="2"/>
      </rPr>
      <t>BARADI</t>
    </r>
  </si>
  <si>
    <r>
      <rPr>
        <sz val="8"/>
        <rFont val="Tahoma"/>
        <family val="2"/>
      </rPr>
      <t>NOVIA FITRI</t>
    </r>
  </si>
  <si>
    <r>
      <rPr>
        <sz val="8"/>
        <rFont val="Tahoma"/>
        <family val="2"/>
      </rPr>
      <t>NABIL RIZKY RAMADHAN</t>
    </r>
  </si>
  <si>
    <r>
      <rPr>
        <sz val="8"/>
        <rFont val="Tahoma"/>
        <family val="2"/>
      </rPr>
      <t>MUHAMMAD RIZKY AMIRULLAH HIDAYAT</t>
    </r>
  </si>
  <si>
    <r>
      <rPr>
        <sz val="8"/>
        <rFont val="Tahoma"/>
        <family val="2"/>
      </rPr>
      <t>ALDAN RAFA AKILAH</t>
    </r>
  </si>
  <si>
    <r>
      <rPr>
        <sz val="8"/>
        <rFont val="Tahoma"/>
        <family val="2"/>
      </rPr>
      <t>AQSAL ZILHAMSYAH</t>
    </r>
  </si>
  <si>
    <r>
      <rPr>
        <sz val="8"/>
        <rFont val="Tahoma"/>
        <family val="2"/>
      </rPr>
      <t>VINCENTIUS DE PAULO MARIO SUPADI</t>
    </r>
  </si>
  <si>
    <r>
      <rPr>
        <sz val="8"/>
        <rFont val="Tahoma"/>
        <family val="2"/>
      </rPr>
      <t>BIMO RESTU PUTRO</t>
    </r>
  </si>
  <si>
    <r>
      <rPr>
        <sz val="8"/>
        <rFont val="Tahoma"/>
        <family val="2"/>
      </rPr>
      <t>JAKSA SETIA ALAM</t>
    </r>
  </si>
  <si>
    <r>
      <rPr>
        <sz val="8"/>
        <rFont val="Tahoma"/>
        <family val="2"/>
      </rPr>
      <t>MICHAEL KADIMAN</t>
    </r>
  </si>
  <si>
    <r>
      <rPr>
        <sz val="8"/>
        <rFont val="Tahoma"/>
        <family val="2"/>
      </rPr>
      <t>NICHOLAS PAUL HENDRINO PUTRA WANGGE</t>
    </r>
  </si>
  <si>
    <r>
      <rPr>
        <sz val="8"/>
        <rFont val="Tahoma"/>
        <family val="2"/>
      </rPr>
      <t>WAHYU REZKY HIDAYATULLAH</t>
    </r>
  </si>
  <si>
    <r>
      <rPr>
        <sz val="8"/>
        <rFont val="Tahoma"/>
        <family val="2"/>
      </rPr>
      <t>MUHAMMAD ZAHRAN ALFARIZI</t>
    </r>
  </si>
  <si>
    <r>
      <rPr>
        <sz val="8"/>
        <rFont val="Tahoma"/>
        <family val="2"/>
      </rPr>
      <t>AGUS WAKUR</t>
    </r>
  </si>
  <si>
    <r>
      <rPr>
        <sz val="8"/>
        <rFont val="Tahoma"/>
        <family val="2"/>
      </rPr>
      <t>MAULANA RIFKI</t>
    </r>
  </si>
  <si>
    <r>
      <rPr>
        <sz val="8"/>
        <rFont val="Tahoma"/>
        <family val="2"/>
      </rPr>
      <t>MIFTA SUBAGJA</t>
    </r>
  </si>
  <si>
    <r>
      <rPr>
        <sz val="8"/>
        <rFont val="Tahoma"/>
        <family val="2"/>
      </rPr>
      <t>CLAURA TRI RISPRIATINA</t>
    </r>
  </si>
  <si>
    <r>
      <rPr>
        <sz val="8"/>
        <rFont val="Tahoma"/>
        <family val="2"/>
      </rPr>
      <t>ERLANGGA ADITYA HERMAWAN</t>
    </r>
  </si>
  <si>
    <r>
      <rPr>
        <sz val="8"/>
        <rFont val="Tahoma"/>
        <family val="2"/>
      </rPr>
      <t>DIDIMUS NELSON KUTANGGAS</t>
    </r>
  </si>
  <si>
    <r>
      <rPr>
        <sz val="8"/>
        <rFont val="Tahoma"/>
        <family val="2"/>
      </rPr>
      <t>ARYA YUSUF KARAN</t>
    </r>
  </si>
  <si>
    <r>
      <rPr>
        <sz val="8"/>
        <rFont val="Tahoma"/>
        <family val="2"/>
      </rPr>
      <t>DINDA AHYA RAMADHANI</t>
    </r>
  </si>
  <si>
    <r>
      <rPr>
        <sz val="8"/>
        <rFont val="Tahoma"/>
        <family val="2"/>
      </rPr>
      <t>SALMA SALSABILA</t>
    </r>
  </si>
  <si>
    <r>
      <rPr>
        <sz val="8"/>
        <rFont val="Tahoma"/>
        <family val="2"/>
      </rPr>
      <t>EMMANUEL RAFAELLO PIDJATH</t>
    </r>
  </si>
  <si>
    <r>
      <rPr>
        <sz val="8"/>
        <rFont val="Tahoma"/>
        <family val="2"/>
      </rPr>
      <t>HILMI AYYAS</t>
    </r>
  </si>
  <si>
    <r>
      <rPr>
        <sz val="8"/>
        <rFont val="Tahoma"/>
        <family val="2"/>
      </rPr>
      <t>AHMAD HAFIZ TRIYANDANA</t>
    </r>
  </si>
  <si>
    <r>
      <rPr>
        <sz val="8"/>
        <rFont val="Tahoma"/>
        <family val="2"/>
      </rPr>
      <t>MUHAMMAD IKHLAS AKBARI</t>
    </r>
  </si>
  <si>
    <r>
      <rPr>
        <sz val="8"/>
        <rFont val="Tahoma"/>
        <family val="2"/>
      </rPr>
      <t>FIBY NAYA SARI</t>
    </r>
  </si>
  <si>
    <r>
      <rPr>
        <sz val="8"/>
        <rFont val="Tahoma"/>
        <family val="2"/>
      </rPr>
      <t>ROYHAN NABILLI MUNTHE</t>
    </r>
  </si>
  <si>
    <r>
      <rPr>
        <sz val="8"/>
        <rFont val="Tahoma"/>
        <family val="2"/>
      </rPr>
      <t>ALI IMRON</t>
    </r>
  </si>
  <si>
    <r>
      <rPr>
        <sz val="8"/>
        <rFont val="Tahoma"/>
        <family val="2"/>
      </rPr>
      <t>ABIMANYU LIWA AL-SHIDQI HARDIANTO</t>
    </r>
  </si>
  <si>
    <r>
      <rPr>
        <sz val="8"/>
        <rFont val="Tahoma"/>
        <family val="2"/>
      </rPr>
      <t>ALYA RYANA PUTRI RAHMADYNA</t>
    </r>
  </si>
  <si>
    <r>
      <rPr>
        <sz val="8"/>
        <rFont val="Tahoma"/>
        <family val="2"/>
      </rPr>
      <t>BAGUS BUDIMAN</t>
    </r>
  </si>
  <si>
    <r>
      <rPr>
        <sz val="8"/>
        <rFont val="Tahoma"/>
        <family val="2"/>
      </rPr>
      <t>RAMADHAN MAULANA SUGANDI</t>
    </r>
  </si>
  <si>
    <r>
      <rPr>
        <sz val="8"/>
        <rFont val="Tahoma"/>
        <family val="2"/>
      </rPr>
      <t>GHINA RAHMA RUKHAYAH</t>
    </r>
  </si>
  <si>
    <r>
      <rPr>
        <sz val="8"/>
        <rFont val="Tahoma"/>
        <family val="2"/>
      </rPr>
      <t>GILANG RANGGA ADITYA</t>
    </r>
  </si>
  <si>
    <r>
      <rPr>
        <sz val="8"/>
        <rFont val="Tahoma"/>
        <family val="2"/>
      </rPr>
      <t>ARYO SADEWO</t>
    </r>
  </si>
  <si>
    <r>
      <rPr>
        <sz val="8"/>
        <rFont val="Tahoma"/>
        <family val="2"/>
      </rPr>
      <t>PRIA PUTRA PARTAMA HARAHAP</t>
    </r>
  </si>
  <si>
    <r>
      <rPr>
        <sz val="8"/>
        <rFont val="Tahoma"/>
        <family val="2"/>
      </rPr>
      <t>MUHAMMAD HUSAIN HAEKAL</t>
    </r>
  </si>
  <si>
    <r>
      <rPr>
        <sz val="8"/>
        <rFont val="Tahoma"/>
        <family val="2"/>
      </rPr>
      <t>YOGIE FADILA RAHMAN</t>
    </r>
  </si>
  <si>
    <r>
      <rPr>
        <sz val="8"/>
        <rFont val="Tahoma"/>
        <family val="2"/>
      </rPr>
      <t>SANDA FIONA</t>
    </r>
  </si>
  <si>
    <r>
      <rPr>
        <sz val="8"/>
        <rFont val="Tahoma"/>
        <family val="2"/>
      </rPr>
      <t>GHAFIQI BALATU ANDALUSIA</t>
    </r>
  </si>
  <si>
    <r>
      <rPr>
        <sz val="8"/>
        <rFont val="Tahoma"/>
        <family val="2"/>
      </rPr>
      <t>MUH IRSYAM AL KAUTSAR</t>
    </r>
  </si>
  <si>
    <r>
      <rPr>
        <sz val="8"/>
        <rFont val="Tahoma"/>
        <family val="2"/>
      </rPr>
      <t>RIZAL INDRIAWAN</t>
    </r>
  </si>
  <si>
    <r>
      <rPr>
        <sz val="8"/>
        <rFont val="Tahoma"/>
        <family val="2"/>
      </rPr>
      <t>RAFLY MARFIANO</t>
    </r>
  </si>
  <si>
    <r>
      <rPr>
        <sz val="8"/>
        <rFont val="Tahoma"/>
        <family val="2"/>
      </rPr>
      <t>AKHMAD SAKANU AMRY</t>
    </r>
  </si>
  <si>
    <r>
      <rPr>
        <sz val="8"/>
        <rFont val="Tahoma"/>
        <family val="2"/>
      </rPr>
      <t>DAVID ARROWN</t>
    </r>
  </si>
  <si>
    <r>
      <rPr>
        <sz val="8"/>
        <rFont val="Tahoma"/>
        <family val="2"/>
      </rPr>
      <t>RANGGA DEWA YUDHISTIRA</t>
    </r>
  </si>
  <si>
    <r>
      <rPr>
        <sz val="8"/>
        <rFont val="Tahoma"/>
        <family val="2"/>
      </rPr>
      <t>MUHAMMAD RAYSA FARHAN</t>
    </r>
  </si>
  <si>
    <r>
      <rPr>
        <sz val="8"/>
        <rFont val="Tahoma"/>
        <family val="2"/>
      </rPr>
      <t>NADYA MAHZA KHAIRANI</t>
    </r>
  </si>
  <si>
    <r>
      <rPr>
        <sz val="8"/>
        <rFont val="Tahoma"/>
        <family val="2"/>
      </rPr>
      <t>ARYA PUTRA KENCANA</t>
    </r>
  </si>
  <si>
    <r>
      <rPr>
        <sz val="8"/>
        <rFont val="Tahoma"/>
        <family val="2"/>
      </rPr>
      <t>M.RIVANDA ADIYATMA</t>
    </r>
  </si>
  <si>
    <r>
      <rPr>
        <sz val="8"/>
        <rFont val="Tahoma"/>
        <family val="2"/>
      </rPr>
      <t>MAHESA SUKMA WIJAYA</t>
    </r>
  </si>
  <si>
    <r>
      <rPr>
        <sz val="8"/>
        <rFont val="Tahoma"/>
        <family val="2"/>
      </rPr>
      <t>BINTANG ALFARISY</t>
    </r>
  </si>
  <si>
    <r>
      <rPr>
        <sz val="8"/>
        <rFont val="Tahoma"/>
        <family val="2"/>
      </rPr>
      <t>RIZKA OKTAVIANI</t>
    </r>
  </si>
  <si>
    <r>
      <rPr>
        <sz val="8"/>
        <rFont val="Tahoma"/>
        <family val="2"/>
      </rPr>
      <t>SAESAR HAGI</t>
    </r>
  </si>
  <si>
    <r>
      <rPr>
        <sz val="8"/>
        <rFont val="Tahoma"/>
        <family val="2"/>
      </rPr>
      <t>ALIF RIDHO APRILIANO</t>
    </r>
  </si>
  <si>
    <r>
      <rPr>
        <sz val="8"/>
        <rFont val="Tahoma"/>
        <family val="2"/>
      </rPr>
      <t>MUHAMMAD RIZKY AMALDI</t>
    </r>
  </si>
  <si>
    <r>
      <rPr>
        <sz val="8"/>
        <rFont val="Tahoma"/>
        <family val="2"/>
      </rPr>
      <t>DANANG BAYU PRATAMA</t>
    </r>
  </si>
  <si>
    <r>
      <rPr>
        <sz val="8"/>
        <rFont val="Tahoma"/>
        <family val="2"/>
      </rPr>
      <t>PRIESMA WIYADHIKA</t>
    </r>
  </si>
  <si>
    <r>
      <rPr>
        <sz val="8"/>
        <rFont val="Tahoma"/>
        <family val="2"/>
      </rPr>
      <t>AKMAL NUR ILHAMI</t>
    </r>
  </si>
  <si>
    <r>
      <rPr>
        <sz val="8"/>
        <rFont val="Tahoma"/>
        <family val="2"/>
      </rPr>
      <t>MUHAMMAD RIZKY SATRIO RAMADHAN</t>
    </r>
  </si>
  <si>
    <r>
      <rPr>
        <sz val="8"/>
        <rFont val="Tahoma"/>
        <family val="2"/>
      </rPr>
      <t>BAYU SETIAWAN YUSUF</t>
    </r>
  </si>
  <si>
    <r>
      <rPr>
        <sz val="8"/>
        <rFont val="Tahoma"/>
        <family val="2"/>
      </rPr>
      <t>MUHAMMAD MUSTAQIM ADIBATZ 'URAIDLI</t>
    </r>
  </si>
  <si>
    <r>
      <rPr>
        <sz val="8"/>
        <rFont val="Tahoma"/>
        <family val="2"/>
      </rPr>
      <t>FIRZA HAIKAL PRATAMA</t>
    </r>
  </si>
  <si>
    <r>
      <rPr>
        <sz val="8"/>
        <rFont val="Tahoma"/>
        <family val="2"/>
      </rPr>
      <t>LUTHFI AZH ZHAFIERY PUARY</t>
    </r>
  </si>
  <si>
    <r>
      <rPr>
        <sz val="8"/>
        <rFont val="Tahoma"/>
        <family val="2"/>
      </rPr>
      <t>MULYA DJAYA WINATA</t>
    </r>
  </si>
  <si>
    <r>
      <rPr>
        <sz val="8"/>
        <rFont val="Tahoma"/>
        <family val="2"/>
      </rPr>
      <t>MUHAMMAD GHOZIER RIZKI</t>
    </r>
  </si>
  <si>
    <r>
      <rPr>
        <sz val="8"/>
        <rFont val="Tahoma"/>
        <family val="2"/>
      </rPr>
      <t>EREN MAHARDHIKA</t>
    </r>
  </si>
  <si>
    <r>
      <rPr>
        <sz val="8"/>
        <rFont val="Tahoma"/>
        <family val="2"/>
      </rPr>
      <t>ACHMAD ZACKY MAULANA</t>
    </r>
  </si>
  <si>
    <r>
      <rPr>
        <sz val="8"/>
        <rFont val="Tahoma"/>
        <family val="2"/>
      </rPr>
      <t>AJI PUTRA RAMADANI</t>
    </r>
  </si>
  <si>
    <r>
      <rPr>
        <sz val="8"/>
        <rFont val="Tahoma"/>
        <family val="2"/>
      </rPr>
      <t>ROFI' MATIN ZIA AHMAD RIYANTO</t>
    </r>
  </si>
  <si>
    <r>
      <rPr>
        <sz val="8"/>
        <rFont val="Tahoma"/>
        <family val="2"/>
      </rPr>
      <t>AGIL ZAKY ARDHI</t>
    </r>
  </si>
  <si>
    <r>
      <rPr>
        <sz val="8"/>
        <rFont val="Tahoma"/>
        <family val="2"/>
      </rPr>
      <t>FINDI HARTAJI</t>
    </r>
  </si>
  <si>
    <r>
      <rPr>
        <sz val="8"/>
        <rFont val="Tahoma"/>
        <family val="2"/>
      </rPr>
      <t>DIKKY RAMADHAN</t>
    </r>
  </si>
  <si>
    <r>
      <rPr>
        <sz val="8"/>
        <rFont val="Tahoma"/>
        <family val="2"/>
      </rPr>
      <t>TRI MUKTI JIANTORO</t>
    </r>
  </si>
  <si>
    <r>
      <rPr>
        <sz val="8"/>
        <rFont val="Tahoma"/>
        <family val="2"/>
      </rPr>
      <t>EMMANUEL ABET ROSSI PAAYS</t>
    </r>
  </si>
  <si>
    <r>
      <rPr>
        <sz val="8"/>
        <rFont val="Tahoma"/>
        <family val="2"/>
      </rPr>
      <t>CANDRA NUUR RAMADHAN</t>
    </r>
  </si>
  <si>
    <r>
      <rPr>
        <sz val="8"/>
        <rFont val="Tahoma"/>
        <family val="2"/>
      </rPr>
      <t>AHMAD BAIDOWI</t>
    </r>
  </si>
  <si>
    <r>
      <rPr>
        <sz val="8"/>
        <rFont val="Tahoma"/>
        <family val="2"/>
      </rPr>
      <t>ILHAM AULIA MAIZAR</t>
    </r>
  </si>
  <si>
    <r>
      <rPr>
        <sz val="8"/>
        <rFont val="Tahoma"/>
        <family val="2"/>
      </rPr>
      <t>ANDINI PUTRI HUMAIRA</t>
    </r>
  </si>
  <si>
    <r>
      <rPr>
        <sz val="8"/>
        <rFont val="Tahoma"/>
        <family val="2"/>
      </rPr>
      <t>MARIO SEBASTIANO MONTEIRO</t>
    </r>
  </si>
  <si>
    <r>
      <rPr>
        <sz val="8"/>
        <rFont val="Tahoma"/>
        <family val="2"/>
      </rPr>
      <t>MUHAMAD HAIKAL DEAN NOVA</t>
    </r>
  </si>
  <si>
    <r>
      <rPr>
        <sz val="8"/>
        <rFont val="Tahoma"/>
        <family val="2"/>
      </rPr>
      <t>DEWA AZ ZIKRA RAHADITTYA</t>
    </r>
  </si>
  <si>
    <r>
      <rPr>
        <sz val="8"/>
        <rFont val="Tahoma"/>
        <family val="2"/>
      </rPr>
      <t>TASYA AURELIA</t>
    </r>
  </si>
  <si>
    <r>
      <rPr>
        <sz val="8"/>
        <rFont val="Tahoma"/>
        <family val="2"/>
      </rPr>
      <t>NOVA NOVELIA</t>
    </r>
  </si>
  <si>
    <r>
      <rPr>
        <sz val="8"/>
        <rFont val="Tahoma"/>
        <family val="2"/>
      </rPr>
      <t>MUHAMAD RIZGULLAH SOMAR</t>
    </r>
  </si>
  <si>
    <r>
      <rPr>
        <sz val="8"/>
        <rFont val="Tahoma"/>
        <family val="2"/>
      </rPr>
      <t>DITA SEKAR AYU ATMADI</t>
    </r>
  </si>
  <si>
    <r>
      <rPr>
        <sz val="8"/>
        <rFont val="Tahoma"/>
        <family val="2"/>
      </rPr>
      <t>KHOERULI AZMALA H</t>
    </r>
  </si>
  <si>
    <r>
      <rPr>
        <sz val="8"/>
        <rFont val="Tahoma"/>
        <family val="2"/>
      </rPr>
      <t>MUHAMAD DAFFA ZAVIER SIREGAR</t>
    </r>
  </si>
  <si>
    <r>
      <rPr>
        <sz val="8"/>
        <rFont val="Tahoma"/>
        <family val="2"/>
      </rPr>
      <t>EDIANUS ALOM</t>
    </r>
  </si>
  <si>
    <r>
      <rPr>
        <sz val="8"/>
        <rFont val="Tahoma"/>
        <family val="2"/>
      </rPr>
      <t>MUHAMMAD RAKHA ATTHAILLAH</t>
    </r>
  </si>
  <si>
    <r>
      <rPr>
        <sz val="8"/>
        <rFont val="Tahoma"/>
        <family val="2"/>
      </rPr>
      <t>MUHAMMAD FARHAN AKMAL</t>
    </r>
  </si>
  <si>
    <r>
      <rPr>
        <sz val="8"/>
        <rFont val="Tahoma"/>
        <family val="2"/>
      </rPr>
      <t>YOHANES KANISIUS EKA</t>
    </r>
  </si>
  <si>
    <r>
      <rPr>
        <sz val="8"/>
        <rFont val="Tahoma"/>
        <family val="2"/>
      </rPr>
      <t>MOHAMAD ABDUL LATIEF NOOR</t>
    </r>
  </si>
  <si>
    <r>
      <rPr>
        <sz val="8"/>
        <rFont val="Tahoma"/>
        <family val="2"/>
      </rPr>
      <t>FREDRICK ALDO HARDIAWAN</t>
    </r>
  </si>
  <si>
    <r>
      <rPr>
        <sz val="8"/>
        <rFont val="Tahoma"/>
        <family val="2"/>
      </rPr>
      <t>I PUTU GEDE DAVI ADITYAYANA</t>
    </r>
  </si>
  <si>
    <t>Presentase Jumlah Mahasiswa asing terhadap Jumlah seluruh mahasiswa adalah sebesar 0% (belum ada).
Jumlah ini masih jauh dibawah angka ideal sehingga prodi dan Perguruan tinggi perlu meningkatkan kerjasama dengan Perguruan Tinggi  Luar negeri. Salah satu cara dengan berkoordinasi/bersenergi dengan Kantor Kerjasama Internasional (KKI).</t>
  </si>
  <si>
    <r>
      <rPr>
        <sz val="11"/>
        <color rgb="FFFF0000"/>
        <rFont val="Calibri"/>
        <family val="2"/>
        <scheme val="minor"/>
      </rPr>
      <t>Akses ke link Biromawa terkait dengan data:</t>
    </r>
    <r>
      <rPr>
        <sz val="11"/>
        <color theme="1"/>
        <rFont val="Calibri"/>
        <family val="2"/>
        <scheme val="minor"/>
      </rPr>
      <t xml:space="preserve">
1) SK berdirinya bidang Layanan Kemahasiswaan (http://biromawa.unas.ac.id/sk-pembentukan-biro/)
2) Renstra bidang layanan kemahasiswaan (http://biromawa.unas.ac.id/renstra-dan-renop/)
3) Laporan (http://ksmhs.unas.ac.id/) dan dokumentasi kegiatan badan konseling (e-konseling) (https://www.unas.ac.id/kegiatan-badan-konseling/)</t>
    </r>
  </si>
  <si>
    <t>Layanan dapat di akses di www.unas.ac.id di menu kemahasiswaan</t>
  </si>
  <si>
    <r>
      <rPr>
        <sz val="11"/>
        <color rgb="FFFF0000"/>
        <rFont val="Calibri"/>
        <family val="2"/>
        <scheme val="minor"/>
      </rPr>
      <t>Akses ke link UPT Kewirausahaan terkait dengan data:</t>
    </r>
    <r>
      <rPr>
        <sz val="11"/>
        <color theme="1"/>
        <rFont val="Calibri"/>
        <family val="2"/>
        <scheme val="minor"/>
      </rPr>
      <t xml:space="preserve">
1) SK berdirinya bidang Layanan Kemahasiswaan (http://biromawa.unas.ac.id/sk-pembentukan-biro/)
2) Renstra bidang layanan kemahasiswaan (http://biromawa.unas.ac.id/renstra-dan-renop/)
3) Laporan dan dokumentasi kegiatan bidang layanan kemahasiswaan (http://biromawa.unas.ac.id/layanan-kemahasiswaan/minat-bakat/) (http://biromawa.unas.ac.id/layanan-kemahasiswaan/penalaran/)</t>
    </r>
  </si>
  <si>
    <t>(http://biromawa.unas.ac.id/layanan-kemahasiswaan/minat-bakat/) (http://biromawa.unas.ac.id/layanan-kemahasiswaan/penalaran/)</t>
  </si>
  <si>
    <t>Layanan dapat di akses di www.biromawa.unas.ac.id di menu layanan minat bakat &amp; penalaran</t>
  </si>
  <si>
    <t>Layanan dapat di akses di www.unas.ac.id di menu badan konseling mahasiswa</t>
  </si>
  <si>
    <t>http://ksmhs.unas.ac.id/</t>
  </si>
  <si>
    <t>http://cdc.unas.ac.id/</t>
  </si>
  <si>
    <t>Layanan dapat di akses di www.biromawa.unas.ac.id di menu pusat karir</t>
  </si>
  <si>
    <t xml:space="preserve">Adanya layanan kemahasiswaan dan kemudahan akses di bidang penalaran, minat dan bakat, kesejahteraan (bimbingan dan konseling, layanan beasiswa, dan layanan kesehatan), dan bimbingan karir dan kewirausahaan terdapat di website Biro Kemahasiswaan. </t>
  </si>
  <si>
    <t>Dr. Ucuk Darusalam, S.T., M.T.</t>
  </si>
  <si>
    <t>Sinyal Processing</t>
  </si>
  <si>
    <t>ICT Technopreneurship and Leadership</t>
  </si>
  <si>
    <t>Sigit Wijanarko, S.T., M.Kom</t>
  </si>
  <si>
    <t>Metode Numerik</t>
  </si>
  <si>
    <t>Djarot Hindarto, S.Kom., M.Kom</t>
  </si>
  <si>
    <t>050019051</t>
  </si>
  <si>
    <t>050023013</t>
  </si>
  <si>
    <t>1. Metode Numerik
2. Matematika Diskrit</t>
  </si>
  <si>
    <t>1. Algoritma Paralel
2. Kriptografi
3. Simulasi dan Pemodelan</t>
  </si>
  <si>
    <t>Rini Nuraini, S.T., M.Kom</t>
  </si>
  <si>
    <t>050019052</t>
  </si>
  <si>
    <t>1. Internet of Things
2. Komunikasi Data dan Jaringan Komputer</t>
  </si>
  <si>
    <t>Viefbrury Endro N, S.Pd., MMSI</t>
  </si>
  <si>
    <t>050009026</t>
  </si>
  <si>
    <t>Bayu Yasa Wedha, M.Kom</t>
  </si>
  <si>
    <t>050023014</t>
  </si>
  <si>
    <t>1. Interaksi Manusia dan Komputer
2. Rekayasa Perangkat Lunas</t>
  </si>
  <si>
    <t>Firman Anindra, S.T., M.T.I</t>
  </si>
  <si>
    <t>040006102</t>
  </si>
  <si>
    <t>Winarsih, S.Si., MMSI</t>
  </si>
  <si>
    <t>0310057602</t>
  </si>
  <si>
    <t>Pemrograman Web</t>
  </si>
  <si>
    <t>Yunan Fauzi Wijaya, S.Kom., MMSI</t>
  </si>
  <si>
    <t>1. Algoritma dan Pemrograman II
2. Mobile Programming
3. Rekayasa Perangkat Lunak
4. Interaksi Manusia dan Komputer</t>
  </si>
  <si>
    <t xml:space="preserve">0108019019 </t>
  </si>
  <si>
    <t>Ariana Azimah, S.T., M.T.I</t>
  </si>
  <si>
    <t>0109070777</t>
  </si>
  <si>
    <t>Arie Gunawan, S.Kom., MMSI</t>
  </si>
  <si>
    <t>0106021018</t>
  </si>
  <si>
    <t>1. Keamanan Siber
2. Mobile Programming</t>
  </si>
  <si>
    <t>Gatot Soepriyono, S.Si., M.S.M</t>
  </si>
  <si>
    <t>050009034</t>
  </si>
  <si>
    <t>050020068</t>
  </si>
  <si>
    <t>Programming</t>
  </si>
  <si>
    <t>1. Algoritma dan Pemrograman II
2. Pemrograman Web</t>
  </si>
  <si>
    <t>Eri Mardiani, S.Kom., M.Kom</t>
  </si>
  <si>
    <t>Ahmad Rifqi, S.Kom., MMSI</t>
  </si>
  <si>
    <t>326068104</t>
  </si>
  <si>
    <t>Programming, Data Spasial</t>
  </si>
  <si>
    <t>Interakasi Manusia dan Komputer</t>
  </si>
  <si>
    <t>Moch. Firmansyah, S.Kom., M.Kom</t>
  </si>
  <si>
    <t>050022014</t>
  </si>
  <si>
    <t>Frenda Farahdinna, S.Kom., M.Kom</t>
  </si>
  <si>
    <t>1. Automata dan Kompilasi
2. Interaksi Manusia dan Komputer
3. Matematika Diskrit
4. Sistem Terdistribusi</t>
  </si>
  <si>
    <t>2. Kualifikasi akademik DTPS 1, PDS3 10%. PGBLKL 10%</t>
  </si>
  <si>
    <t>1. Kecukupan jumlah DTPS 16. NDTPS : Seluruh dosen tetap sesuai dengan bidang keahliannya</t>
  </si>
  <si>
    <t>NDT = 16</t>
  </si>
  <si>
    <t>NDTPS = 16</t>
  </si>
  <si>
    <t>3. Presentase jumlah dosen yang memiliki sertifikat pendidik profesional/sertifikat profesi terhadap Jumlah seluruh Dosen Tetap 18,75% artinya cukup baik</t>
  </si>
  <si>
    <t>4. Presentase jumlah dosen yang memiliki sertifikat pendidik profesional/sertifikat profesi terhadap Jumlah seluruh Dosen Tetap 18,75% artinya cukup baik</t>
  </si>
  <si>
    <t>5. Untuk Kelompok Sains Teknologi : Rasio 16 artinya baik. Untuk Kelompok Humaniora : Rasio 16 artinya baik</t>
  </si>
  <si>
    <t>Genap22/23</t>
  </si>
  <si>
    <t>Ganjil22/23</t>
  </si>
  <si>
    <t>Genap21/22</t>
  </si>
  <si>
    <t>Ganjil21/22</t>
  </si>
  <si>
    <t>Rata-Rata</t>
  </si>
  <si>
    <t>Contoh : Dalam 3 tahun Terkahir rata2 jumlah bimbingan Tugas akhir Perdosen adalah Lebih dari 0,3% Mahasiswa oleh karna Itu UPPS agar segera menyesuaikan beban kerja dosen.</t>
  </si>
  <si>
    <t>Matematika Informatika, Teknologi Informasi, Data Science</t>
  </si>
  <si>
    <t>Machine Learning, Robotika</t>
  </si>
  <si>
    <t>Programming dan Database</t>
  </si>
  <si>
    <t>Database, Programming, Data Science, Data Engineer</t>
  </si>
  <si>
    <t>Database, BI, ASP.Net</t>
  </si>
  <si>
    <t>Data analysist</t>
  </si>
  <si>
    <t>0305119402</t>
  </si>
  <si>
    <t>Sistem Pakar, Database, Matematika dan Statistik</t>
  </si>
  <si>
    <t>Rasio DTT 0%, karena tidak terdapat Dosen Tidak Tetap</t>
  </si>
  <si>
    <t>Fakultas Teknologi Komunikasi dan Informatika</t>
  </si>
  <si>
    <t>Mifta Diyana, S.Kom</t>
  </si>
  <si>
    <t>Erina Rahmazani, S.Kom</t>
  </si>
  <si>
    <t>Supriyanto</t>
  </si>
  <si>
    <t>M. Aldinugroho Abdullah, S.Kom</t>
  </si>
  <si>
    <t>Sandi Alamsyah, S.E</t>
  </si>
  <si>
    <t>UPPS memiliki tenaga kependidikan yang memenuhi tingkat kecukupan (jumlah tendik) dan kualifikasi (memiliki 3 orang tenaga kependidikan yang sedang menjalani S2 dan sertifikasi keahlian) berdasarkan kebutuhan layanan program studi dan mendukung pelaksanaan akademik, fungsi unit pengelola, serta pengembangan program studi.</t>
  </si>
  <si>
    <t>Di Semester Genap 2022/2023 Prodi IF FTKI belum ada dosen industri/praktisi</t>
  </si>
  <si>
    <t>EWMP = 3,17 maka skor 0
Rata- rata Ekuivalensi waktu mengajar dosen tetap program studi adalah sebesar 19,06 SKS. 
Beban tugas dosen sudah baik sehingga kinerja dosen lebih Optimal.</t>
  </si>
  <si>
    <t>https://drive.google.com/open?id=1lqa4UjoxWNf3I1sF_WWUSv8FU9E4svL1</t>
  </si>
  <si>
    <t>Reviewer pada jurnal nasional terakreditasi</t>
  </si>
  <si>
    <t>Dr. Fauziah, S.Kom, MMSI</t>
  </si>
  <si>
    <t>Narasumber di lembaga wilayah nasional</t>
  </si>
  <si>
    <t>https://drive.google.com/open?id=1o_lEXfnAt1TOSOkJyf_ElA9EEuKSU7jr</t>
  </si>
  <si>
    <t>Menjadi editor</t>
  </si>
  <si>
    <t>https://drive.google.com/open?id=1Uw0g_Dg4Qmtuckj8wKWc0olvhxF14O_-</t>
  </si>
  <si>
    <t>https://drive.google.com/open?id=1sfq2ef-5Y2IXpDt-NiNJyqf0ZfWQLPJF</t>
  </si>
  <si>
    <t>https://drive.google.com/open?id=1QbLOCuDxAIzKyForVDLIiiqHyXpOLp-0</t>
  </si>
  <si>
    <t>https://drive.google.com/open?id=1VSn9p1rim0cIpi_HAxYAb3_nAA-NHdLJ</t>
  </si>
  <si>
    <t>https://drive.google.com/open?id=1gQcpet_39shnMMegSvGuPBlqGOVmOMdm</t>
  </si>
  <si>
    <t>Nur Hayati, S.Si., MTI</t>
  </si>
  <si>
    <t>https://drive.google.com/open?id=1FBaN15476EEP_IXXXI6aT1yjzQdCJ1NO</t>
  </si>
  <si>
    <t>Rasio jumlah pengakuan atas prestasi terhadap jumlah dosen tetap PS (RRD) yaitu NRD / NDTPS (8 : 16 = 0,5)</t>
  </si>
  <si>
    <t>Dari 64 Responden, mayoritas sudah mengenal Informatika lebih dari 1 Tahun dengan total
persentase 62,5%.</t>
  </si>
  <si>
    <t xml:space="preserve">https://drive.google.com/drive/folders/1W6JUcSqXXzHe3dhREFvcDEeCTbkzZFBz?usp=share_link </t>
  </si>
  <si>
    <t>Responden yang mengisi Survey Visi Misi terdiri dari Mahasiswa, Dosen, Tenaga Pendidikan, Alumni,
Pengguna Lulusan, dengan total responden 65 orang, dimana persentase survey tertinggi sebesar
78,1 % di isi Mahasiswa.</t>
  </si>
  <si>
    <t>Dari hasil survey terlihat media yang banyak digunakan untuk mendapatkan informasi terkait Visi,
Misi, Tujuan dan Sasaran Prodi Informatika mayoritas via Website Informatika, saat menghadiri PLBA
Fakultas dan Media Massa(Sosial Media).</t>
  </si>
  <si>
    <t>Dari hasil survey terlihat persentase responden yang memahami Visi, Misi, Tujuan dan Sasaran Prodi
Informatika dengan kriteria Sangat Paham, Paham dan Cukup Paham mencapai 96,9 %.</t>
  </si>
  <si>
    <t>Sebanyak 81,3 % responden telah membaca Visi, Misi Tujuan dan Sasaran Prodi Informatika dari
total 64 responden.</t>
  </si>
  <si>
    <t>Prodi Informatika Sudah Melakukan Survei Terkait Pemahaman Tentang Visi Misi dan sudah dilakukan Survei Terhadap seluruh Stakeholder</t>
  </si>
  <si>
    <t>RI = 0,2857142857142 dan RN = 12,882352941176 dan RW = 12.
Pada Semester Genap 2022/2023 Publikasi Ilmiah Dosen Mengalami Penurunan di Jurnal penelitian nasional terakreditasi.</t>
  </si>
  <si>
    <t>Tidak terdapat Program Studi D3/Sarjana Terapan/Magister Terapan/Doktor Terapan di FTKI</t>
  </si>
  <si>
    <t>Tidak terdapat Produk/Jasa DTPS yang Diadopsi oleh Industri/Masyarakat program studi Diploma Tiga/Sarjana Terapan/Magister Terapan/Doktor Terapan</t>
  </si>
  <si>
    <t>HKI: a) Hak Cipta</t>
  </si>
  <si>
    <t>Antena Mikrostrip Patch Segi Empat Menghasilkan Polarisasi  Melingkar dan Frekuensi Pita Lebar (Pencatat HaKI No.EC00201940593, 20 Mei 2019 . Atas Nama : Prof. Dr. Iskandar Fitri, ST., MT.  Program Studi Teknik Informatika.)</t>
  </si>
  <si>
    <t>Optimalization of Ultrawideband Mikrostrip Slot Antenna Array (Pencatat HaKI No.EC00201940594, 20 Mei 2019 . Atas Nama : Prof. Dr. Iskandar Fitri, ST., MT.  Program Studi Teknik Informatika.)</t>
  </si>
  <si>
    <t>Optimalization of Microstrip Slot Array Antennas for Multi-Wideband (Pencatat HaKI No.EC00201940595, 20 Mei 2019 . Atas Nama : Prof. Dr. Iskandar Fitri, ST., MT.  Program Studi Teknik Informatika.)</t>
  </si>
  <si>
    <t>Identifikasi dan Klasifikasi Jenis Daun Berbasis Ekstraksi Ciri Morfologi Menggunakan Alogaritma K- Nearest Neighbor (Pencatat HaKI No.EC00201942576, 17 Juni 2019. Atas Nama : Dr. Fauziah, S.Kom, MMSI dan Faris Helmi. Program Studi Sistem Informasi)</t>
  </si>
  <si>
    <t>Analisis Prediksi Kelulusan Mahasiswa pada Model Pembelajaran Hybrid Learning Menggunakan Jaringan Syaraf Tiruan (Pencatat HaKI No.EC00201942611, 18 Juni 2019. Atas Nama : Dr. Fauziah, S.Kom, MMSI; Septi Andryana, S.Kom, MMSI dan Aris Gunaryati, S.Kom, MMSI. Program Studi Sistem Informasi)</t>
  </si>
  <si>
    <t>Analisis Bisnis Eksternal Dengan Analisis Porter 5 Force, Pest-C, dan SWOT (Studi Kasus PT. Farmasi X) (Pencatat HaKI No.EC00201944902, 5 Juli 2019. Atas Nama : Nurhayati, S.Si. Program Studi Teknik Informatika)</t>
  </si>
  <si>
    <t>Analisis Manajemen Resiko Teknologi Informasi Dengan Metodologi Ernst and Young (Studi Kasus PT. X) (Pencatat HaKI No.EC00201944903, 5 Juli 2019. Atas Nama : Nurhayati, S.Si. Program Studi Teknik Informatika)</t>
  </si>
  <si>
    <t>Analisis Tata Kelola Teknologi Informasi Dengan Menggunakan COBIT 5 (Pencatat HaKI No.EC00201944904, 5 Juli 2019. Atas Nama : Nurhayati, S.Si. Program Studi Teknik Informatika)</t>
  </si>
  <si>
    <t>Analisis Bisnis Internal Dengan Metode Critical Success Factors (CSF) Dan Value Chain (Studi Kasus PT. Farmasi X) (Pencatat HaKI No.EC00201944725, 5 Juli 2019. Atas Nama : Nurhayati, S.Si. Program Studi Teknik Informatika)</t>
  </si>
  <si>
    <t>Analisis SI/TI Dengan Metode Balance Scorecard, Mcfarlan, 7s Mckinsey, dan Togaf (Studi Kasus PT. Farmasi X) (Pencatat HaKI No.EC00201945057, 8 Juli 2019. Atas Nama : Nurhayati, S.Si. Program Studi Teknik Informatika)</t>
  </si>
  <si>
    <t>Aplikasi Sistem Penilaian Kinerja Guru Dengan Analisa Fuzzy Inference System Mamdani (Pencatat HaKI No.EC00201946814, 22 Juli 2019. Atas Nama : Agung Triayudi, S.Kom, M.Kom. Program Studi Sistem Informasi)</t>
  </si>
  <si>
    <t>Analisis Pengaruh Ihsg Terhadap Nilai Saham Pt. Bank Niaga Tbk (Pencatat HaKI No.EC00201951045, 16 Agustus 2019. Atas Nama : Ratih Titi Komala Sari, ST, MM, MMSI. Program Studi Teknik Informatika)</t>
  </si>
  <si>
    <t>Aplikasi Interactive Tentang Tujuh Keajaiban Dunia (Pencatat HaKI No.EC00201951060, 16 Agustus 2019. Atas Nama : Ratih Titi Komala Sari, ST, MM, MMSI. Program Studi Teknik Informatika)</t>
  </si>
  <si>
    <t>Implementasi Sistem Pakar untuk Diagnosa Awal Penyakit Hepatitis A, B, C Menggunakan Tools Expert System Builder (Pencatat HaKI No.EC00201951062, 16 Agustus 2019. Atas Nama : Ratih Titi Komala Sari, ST, MM, MMSI. Program Studi Teknik Informatika)</t>
  </si>
  <si>
    <t>Desain Prototype Aplikasi HybridLearning Berbasis Web Guna Mendukung Sistem Pembelajaran Hybrid Learning di Era Revolusi Industri 4.0 (Pencatat HaKI No.EC00201951551, 21 Agustus 2019. Atas Nama : Dr. Fauziah, S.Kom, MMSI; Aris Gunaryati, S.Si, MMSI dan Septi Andryana, S.Kom, MMSI. Program Studi Sistem Informasi)</t>
  </si>
  <si>
    <t>Buku ber-ISBN</t>
  </si>
  <si>
    <r>
      <t xml:space="preserve">Judul: Informatika
Penerbit: PT Quadra Inti Solusi
Pengarang: Ritzkal, </t>
    </r>
    <r>
      <rPr>
        <b/>
        <sz val="11"/>
        <color theme="1"/>
        <rFont val="Calibri"/>
        <family val="2"/>
        <scheme val="minor"/>
      </rPr>
      <t>Fauziah</t>
    </r>
    <r>
      <rPr>
        <sz val="11"/>
        <color theme="1"/>
        <rFont val="Calibri"/>
        <family val="2"/>
        <scheme val="minor"/>
      </rPr>
      <t xml:space="preserve"> ; editor, Sulaiman
Tahun: 2020
Seri: -
ISBN: 978-602-301-076-9 (jil.2)
Link: -
Website: www.quadra.co.id
Email: editorial.quadra1@gmail.com</t>
    </r>
  </si>
  <si>
    <r>
      <t xml:space="preserve">Judul: Informatika
Penerbit: Yudhistira
Pengarang: penulis, </t>
    </r>
    <r>
      <rPr>
        <b/>
        <sz val="11"/>
        <color theme="1"/>
        <rFont val="Calibri"/>
        <family val="2"/>
        <scheme val="minor"/>
      </rPr>
      <t>Fauziah</t>
    </r>
    <r>
      <rPr>
        <sz val="11"/>
        <color theme="1"/>
        <rFont val="Calibri"/>
        <family val="2"/>
        <scheme val="minor"/>
      </rPr>
      <t xml:space="preserve"> ; editor, Parulian
Tahun: 2019
Seri: -
ISBN: 978-602-445-802-7 (jil.3)
Link: -
Website: www.yudhistira-gi.com
Email: editorial@yudhistira-gi.co.id</t>
    </r>
  </si>
  <si>
    <r>
      <t xml:space="preserve">Judul: Informatika
Penerbit: Yudhistira
Pengarang: penulis, </t>
    </r>
    <r>
      <rPr>
        <b/>
        <sz val="11"/>
        <color theme="1"/>
        <rFont val="Calibri"/>
        <family val="2"/>
        <scheme val="minor"/>
      </rPr>
      <t>Fauziah</t>
    </r>
    <r>
      <rPr>
        <sz val="11"/>
        <color theme="1"/>
        <rFont val="Calibri"/>
        <family val="2"/>
        <scheme val="minor"/>
      </rPr>
      <t xml:space="preserve"> ; editor, Parulian
Tahun: 2019
Seri: -
ISBN: 978-602-445-800-3 (jil.1)
Link: -
Website: www.yudhistira-gi.com
Email: editorial@yudhistira-gi.co.id</t>
    </r>
  </si>
  <si>
    <t>Judul: Kumpulan latihan VB.Net
Penerbit: PT. Elex Media Komputindo
Pengarang: Eri Mardiani, Nur Hayati, Muhamad Iqbal Wasta Purnama, Sari Ningsih, Ucuk Darusalam [dan 2 lainnya]
Tahun: 2023
Seri: -
ISBN: 978-623-00-4610-0
Link: https://elexmedia.id/produk/id/EMK-RC000041624
Website: www.elexmedia.id
Email: dinda@elexmedia.id</t>
  </si>
  <si>
    <t>Judul: Kewirausahaan
Penerbit: PT. Penerbit Penamuda Media
Pengarang: penulis, Muhammad Nur Abdi, S.E., M.M., Riza Faizal, S.IP., M.M., Arif Rahman, M.B.A , Eri Mardiani ,Dedeh Sundarsih, SE., MM [dan 10 Lainnya] ; editor, Elif Pardiansyah, S.Sy., M.Si.
Tahun: 2023
Seri: -
ISBN: 978-623-09-2582-5
Link: https://penamuda.com/soon-publish/
Website: https://penamuda.com/
Email: penamudamedia@gmail.com</t>
  </si>
  <si>
    <t>Judul: G aplikasi inventory dengan Java Netbeans, Mysql, dan Ireport
Penerbit: PT. Elex Media Komputindo
Pengarang: Eri Mardiani ... [et al.]
Tahun: 2019
Seri: -
ISBN: 978-623-00-0396-7
Link: -
Website: www.elexmedia.id
Email: dinda@elexmedia.id</t>
  </si>
  <si>
    <t>Judul: Membuat aplikasi inventory dengan Java Netbeans, Mysql, dan iReport
Penerbit: PT. Elex Media Komputindo
Pengarang: Eri Mardiani ... [et al.]
Tahun: 2019
Seri: -
ISBN: 978-623-00-0398-1
Link: -
Website: www.elexmedia.id
Email: dinda@elexmedia.id</t>
  </si>
  <si>
    <t>Judul: Kumpulan latihan PHP
Penerbit: PT. Elex Media Komputindo
Pengarang: Eri Mardiani ... [et al.]
Tahun: 2021
Seri: -
ISBN: 978-623-00-2913-4
Link: -
Website: www.elexmedia.id
Email: dinda@elexmedia.id</t>
  </si>
  <si>
    <t>Judul: Buku saku hybrid learning untuk dosen dan mahasiswa guna mendukung era 4.0
Penerbit: Lembaga Penerbitan Universitas Nasional (LPU UNAS)
Pengarang: penulis, Fauziah ; editor, Septi Andryana, Aris Gunaryati
Tahun: 2020
Seri: -
ISBN: 978-623-7376-39-2
Link: -
Website: www.unas.ac.id
Email: bee_bers@yahoo.com</t>
  </si>
  <si>
    <t>Judul: Organisasi dan arsitektur komputer
Penerbit: PT. Global Eksekutif Teknologi
Pengarang: Romindo, Rini Nuraini, Rita Komalasari, Fajar Sari Kurniawan, Zul Rachmat [dan 7 lainya] ; editor, Ari Yanto. M.Pd.
Tahun: 2023
Seri: -
ISBN: 978-623-198-191-2
Link: https://globaleksekutifteknologi.co.id/organisasi-dan-arsitektur-kompute
Website: https://globaleksekutifteknologi.co.id/
Email: globaleksekutifteknologi@gmail.com</t>
  </si>
  <si>
    <t>Judul: Agile manajemen
Penerbit: PT. Insan Cendekia Mandiri Group
Pengarang: Ade Onny Siagian ... [et al.] ; editor, Nia Anggraini, Rini Nuraini
Tahun: 2021
Seri: -
ISBN: 978-623-348-343-8
Link: -
Website: https://insancendekiamandiri.com/
Email: insancendekiamandirigroup@gmail.com</t>
  </si>
  <si>
    <t>Judul: Sistem keuangan era digital
Penerbit: PT. Insan Cendekia Mandiri Group
Pengarang: Ade Onny Siagian ... [et al.] ; editor, Rini Nuraini
Tahun: 2021
Seri: -
ISBN: 978-623-348-345-2
Link: -
Website: https://insancendekiamandiri.com/
Email: insancendekiamandirigroup@gmail.com</t>
  </si>
  <si>
    <t>RLP = (2 x (NA + NB + NC) + ND) / NDTPS 
RLP = (2 x (0 + 15 + 0) + 12) / 16
RLP = (30 + 12) / 16 = 2,625  
Tabel 4b7-1. HKI (Paten, Paten Sederhana) masih belum ada, serta Tabel 4b7-3. Teknologi Tepat Guna, Produk, Karya Seni, Rekayasa Sosial masih belum ada juga.</t>
  </si>
  <si>
    <t>Dana biaya operasional pendidikan, operasional kemahasiswaan, biaya penelitian, biaya PkM, SDM, Sarana dan Prasarana tidak diketahui</t>
  </si>
  <si>
    <t>Network Data and Communication</t>
  </si>
  <si>
    <t>Gedung, Kelas, Komputer, Ka. Lab, Aslab, AC</t>
  </si>
  <si>
    <t>Proyektor, Headset, White Board, Mic/Speaker</t>
  </si>
  <si>
    <t>COMPUTER VISION &amp; MULTIMEDIA</t>
  </si>
  <si>
    <t>E-COMMERCE</t>
  </si>
  <si>
    <t>ARTIFICIAL INTELLIGENCE</t>
  </si>
  <si>
    <t>Tersedia 4 Laboratorium yang menyediakan sarana dan prasarana yang mutakhir (oprimal mendukung pembelajaran Blended Learning, Merdeka Belajar) serta aksesibiltas (survey stakeholder) yang cukup untuk menjamin pencapaian capaian pembelajaran dan meningkatkan suasana akademik.</t>
  </si>
  <si>
    <t>Data tidak diketahui</t>
  </si>
  <si>
    <t>UPPS menyediakan sarana prasarana untuk pembelajaran Blended Learning dalam menjamin CPL dan suasana akademik</t>
  </si>
  <si>
    <t xml:space="preserve">Prodi </t>
  </si>
  <si>
    <t>Universitas</t>
  </si>
  <si>
    <t>Pengolahan Citra</t>
  </si>
  <si>
    <t>Internet of Things</t>
  </si>
  <si>
    <t>Skripsi</t>
  </si>
  <si>
    <t>RPS sudah memenuhi kriteria menggunakan format RPS terbaru.</t>
  </si>
  <si>
    <t>Penerapan Message Diggest Algorithm MD5 untuk Pengamanan Data Karyawan PT. Swifect Berbasis Desktop</t>
  </si>
  <si>
    <t>Dr Fauziah, S.Kom, MMSI</t>
  </si>
  <si>
    <t>Studi Kasus berkaitan dengan Kompresi citra serta pengamanan data</t>
  </si>
  <si>
    <t>Juli-September 2022</t>
  </si>
  <si>
    <t>https://journal.lembagakita.org/index.php/jtik/article/view/446</t>
  </si>
  <si>
    <t>Rancang Bangun Sistem Informasi Penjadwalan Pelatihan Dosen di Laboratorium Blended Learning Universitas Nasional Berbasis Web dengan Model Waterfall</t>
  </si>
  <si>
    <t>Perancangan Web</t>
  </si>
  <si>
    <t>Studi Kasus berkaitan dengan materi CRUD pada database</t>
  </si>
  <si>
    <t>https://journal.trunojoyo.ac.id/edutic/article/download/8426/7325</t>
  </si>
  <si>
    <t>Perbandingan Metode Interpolasi Newton dan Lagrange dengan Bahasa Pemrograman C++</t>
  </si>
  <si>
    <t>Algoritma Pemrograman</t>
  </si>
  <si>
    <t>Studi Kasus berkaitan struktur penulisan Bahasa Pemrograman</t>
  </si>
  <si>
    <t xml:space="preserve">https://journal.lembagakita.org/index.php/jtik/article/view/457
</t>
  </si>
  <si>
    <t>Application of Spinal Disorders Detection on X-Ray Images Using Segmentation and K-Means Clustering</t>
  </si>
  <si>
    <t>Studi Kasus berkaitan dengan materi Deteksi Tepi</t>
  </si>
  <si>
    <t xml:space="preserve">https://journal.lembagakita.org/index.php/jtik/article/view/456
</t>
  </si>
  <si>
    <t>Metode Antrian First In First Out Berbasis Website Pada Sistem Reservasi Gadget</t>
  </si>
  <si>
    <t>Teknik Simulasi Pemodelan</t>
  </si>
  <si>
    <t>Studi Kasus berkaitan dengan materi antrian</t>
  </si>
  <si>
    <t>Desember 2021</t>
  </si>
  <si>
    <t>https://jurnal.mdp.ac.id/index.php/jatisi/article/view/1265/483</t>
  </si>
  <si>
    <t>Jumlah mata kuliah yang dikembangkan berdasarkan hasil penelitian/PkM DTPS dalam 3 tahun terakhir (NMKI) = 5</t>
  </si>
  <si>
    <t>Algoritma dan Pemrograman II</t>
  </si>
  <si>
    <t>Kalkulus II</t>
  </si>
  <si>
    <t>Komunikasi Data dan Jaringan Komputer</t>
  </si>
  <si>
    <t>Matematika Diskrit</t>
  </si>
  <si>
    <t>Pendidikan Agama</t>
  </si>
  <si>
    <t>Pendidikan Pancasila</t>
  </si>
  <si>
    <t>Automata dan Kompilasi</t>
  </si>
  <si>
    <t>Interaksi Manusia dan Komputer</t>
  </si>
  <si>
    <t>Machine Learning</t>
  </si>
  <si>
    <t>Mobile Programming</t>
  </si>
  <si>
    <t>Rekayasa Perangkat Lunak</t>
  </si>
  <si>
    <t>Algoritma Paralel</t>
  </si>
  <si>
    <t>Augmented and Virtual Reality</t>
  </si>
  <si>
    <t>Cloud Computing</t>
  </si>
  <si>
    <t>Keamanan Siber</t>
  </si>
  <si>
    <t>Kriptografi</t>
  </si>
  <si>
    <t>Simulasi dan Pemodelan</t>
  </si>
  <si>
    <t>Kerja Praktek</t>
  </si>
  <si>
    <t>Ira Diana Sholihati, S.Si., MMSI</t>
  </si>
  <si>
    <t>Sazali, S.Ag., M.Si</t>
  </si>
  <si>
    <t>Kamaruddin Salim, S.Sos., M.Si</t>
  </si>
  <si>
    <t>Dr. Fauziah, S.Kom., MMSI</t>
  </si>
  <si>
    <t>Nur Hayati, S.SI., MTI</t>
  </si>
  <si>
    <t>Albaar Rubhasy, S.Si., M.TI</t>
  </si>
  <si>
    <t>Dr. Agung Triayudi, S.Kom., M.Kom</t>
  </si>
  <si>
    <t>Aris Gunaryati, S.Si., MMSI</t>
  </si>
  <si>
    <t>1. Rima Tamara Aldisa, S.Kom., M.Kom
2. Ratih Titi Komala Sari, S.T., M.M., MMSI</t>
  </si>
  <si>
    <t>1. Ratih Titi Komala Sari, S.T., M.M., MMSI
2. Rima Tamara Aldisa, S.Kom., M.Kom</t>
  </si>
  <si>
    <t>Andrianingsih, S.Kom., MMSI</t>
  </si>
  <si>
    <t>Karena ada perubahan Kurikulum dari semester sebelumnya, masih ada beberapa Dosen Pengampu yang belum mengupload RPS, serta terdapat Mata Kuliah Umum  yang nama dosennya tersedia di SPA.
Presentase Ketersedian RPS 70% dari 23 mata kuliah. Sisanya Matkul Universitas dan Satu Skripsi.</t>
  </si>
  <si>
    <t>X</t>
  </si>
  <si>
    <t>Dosen FTKI mengupload Kuis (Esai) dan Tugas (Presentasi) (Mata Kuliah Skripsi Tidak Ada Soal), serta terdapat Mata Kuliah Umum  yang Bank Soal dosennya tersedia di SPA</t>
  </si>
  <si>
    <t>RI = NI / 3 / NDTPS , RN = NN / 3 / NDTPS , RL = NL / 3 / NDTPS.
Faktor: a = 0,05 , b = 0,3 , c = 1.
RI = 0 / 3 / 17 , RN = 0 / 3 / 17 , RL = 49 / 3 / 16.
RI = 0 dan RN = 0 dan RL = 1,020833333333333 
Peneltian pada Semester Genap 2022/2023 mengalami penurunan.</t>
  </si>
  <si>
    <t>Dhieka Avrilia Lantana, S.Kom., M.Kom.</t>
  </si>
  <si>
    <t>Analisis Perbandingan Kinerja Algoritma K-Nearest Neighbor, Naïve Bayes dan Support Vector Machine untuk Identifikasi Cyberbulyying pada Media Sosial</t>
  </si>
  <si>
    <t>Rima Tamara Aldisa, S.Kom., M.Kom.</t>
  </si>
  <si>
    <t>Perancangan Sistem Informasi Pemesanan Hotel dengan Metode Rapid Application Development (RAD) Berbasis Website</t>
  </si>
  <si>
    <t>Analasis dan Perancangan Sistem Informasi dalam Upaya Meningkatkan Pelayanan Menggunakan Electronic Customer Relationship Management (E-CRM) Studi Kasus : Klinik Pudji Astuti</t>
  </si>
  <si>
    <t>99 Tahun 2023</t>
  </si>
  <si>
    <t>RI = NI / 3 / NDTPS , RN = NN / 3 / NDTPS , RL = NL / 3 / NDTPS.
Faktor: a = 0,05 , b = 0,3 , c = 1.
RI = 0 / 3 / 17 , RN = 0 / 3 / 17 , RL = 32 / 3 / 16.
RI = 0 dan RN = 0 dan RL = 0.66666666666
Pengabdian Kepada Masyarakat pada Semester Genap 2022/2023 mengalami peningkatkan.</t>
  </si>
  <si>
    <t>Agus Iskandar, S.Kom., M.Kom</t>
  </si>
  <si>
    <t>Pelatihan Pemanfaatan Multimedia Berbasis Komputer</t>
  </si>
  <si>
    <t>Rima Tamara Aldisa, S.Kom., M.Kom</t>
  </si>
  <si>
    <t>Pelatihan Pemahaman dan Penggunaan Aplikasi E-Commerce dalam Berwirausaha</t>
  </si>
  <si>
    <t>Pengenalan dan Pelatihan Pembuatan User Interface Web bagi Siswa SMK</t>
  </si>
  <si>
    <t>Dr. Ucuk Darusalam, S.T., M.T</t>
  </si>
  <si>
    <t>Pelatihan dan Pembuatan Web Tracking Program Ekopesantren untuk Pusat Pengkajian Islam Universitas Nasional</t>
  </si>
  <si>
    <t>Pendampingan Kepada Ibu-Ibu Kelurahan Pondok Ranggon untuk Menghindari Penipuan Digital melalui Whatsapp</t>
  </si>
  <si>
    <t>Universitas Nasional</t>
  </si>
  <si>
    <t>A Review–Unguided Optical Communications: Developments, Technology Evolution, and Challenges - Multidisciplinary Digital Publishing Institute (MDPI) Electronics 2023, 12(8), 1922; https://doi.org/10.3390/electronics12081922</t>
  </si>
  <si>
    <t>The improvement of fiber-detection method to enhance the output of amplify-received relaying on FSO communications - INTL JOURNAL OF ELECTRONICS AND TELECOMMUNICATIONS, 2023, VOL. 69, NO. 2, PP. 325-333 DOI: 10.24425/ijet.2023.144368</t>
  </si>
  <si>
    <t>The Relaying Network in Free-Space Optical Communications using Optical Amplifiers in Cascaded Configuration, Makara Journal of Technology: Vol. 27: Iss. 2, Article 3. DOI: 10.7454/mst.v27i2.1583</t>
  </si>
  <si>
    <t>PELATIHAN WEB-TRACKING BERBASIS METODE SELF-ASSESMENT UNTUK PEMETAAN 10 PROGRAM LINGKUNGAN PESANTREN - SHARE : Journal of Service Learning, Vol. 9, No. 2, August 2023, 134-142 DOI:https://doi.org/10.9744/share.9.2.134-142</t>
  </si>
  <si>
    <t>Mohammad Aldinugroho Abdullah, S.Kom</t>
  </si>
  <si>
    <t>Smartphone Application for Support Library Operations in the Internet of Things Era - Sinkron : Jurnal dan Penelitian Teknik Informatika Volume 8, Number 2, April 2023 DOI : https://doi.org/10.33395/sinkron.v8i2.12306</t>
  </si>
  <si>
    <t>Application of Enterprise Architecture in Digital Transformation of Insurance Companies - Sinkron : Jurnal dan Penelitian Teknik Informatika Volume 8, Number 2, April 2023 DOI : https://doi.org/10.33395/sinkron.v8i2.12302</t>
  </si>
  <si>
    <t>Comparison of Accuracy in Detecting Tomato Leaf Disease with GoogleNet VS EfficientNetB3 - Sinkron : Jurnal dan Penelitian Teknik Informatika Volume 8, Number 2, April 2023 DOI : https://doi.org/10.33395/sinkron.v8i2.12218</t>
  </si>
  <si>
    <t>Implementation of ResNet-50 on End-to-End Object Detection (DETR) on Objects - Sinkron : Jurnal dan Penelitian Teknik Informatika Volume 8, Number 2, April 2023 DOI : https://doi.org/10.33395/sinkron.v8i2.12378</t>
  </si>
  <si>
    <t>Implementation of Cyber-Security Enterprise Architecture Food Industry in Society 5.0 Era - Jurnal dan Penelitian Teknik Informatika Volume 8, Number 2, April 2023 DOI : https://doi.org/10.33395/sinkron.v8i2.12377</t>
  </si>
  <si>
    <t>Drowsy Detection in the Eye Area using the Convolutional Neural Network - Jurnal dan Penelitian Teknik Informatika Volume 8, Number 2, April 2023 DOI : https://doi.org/10.33395/sinkron.v8i2.12386</t>
  </si>
  <si>
    <t>Proposed Enterprise Architecture on System Fleet Management: PT. Integrasia Utama - Jurnal dan Penelitian Teknik Informatika Volume 8, Number 2, April 2023 DOI : https://doi.org/10.33395/sinkron.v8i2.12387</t>
  </si>
  <si>
    <t>Diagnostic on Car Internal Combustion Engine through Noise - Jurnal dan Penelitian Teknik Informatika Volume 8, Number 2, April 2023 DOI : https://doi.org/10.33395/sinkron.v8i2.12392</t>
  </si>
  <si>
    <t>Detects Damage Car Body using YOLO Deep Learning Algorithm - Jurnal dan Penelitian Teknik Informatika Volume 8, Number 2, April 2023 DOI : https://doi.org/10.33395/sinkron.v8i2.12394</t>
  </si>
  <si>
    <t>Proposed use of TOGAF-Based Enterprise Architecturein Drinking Water Companies - Jurnal dan Penelitian Teknik Informatika Volume 8, Number 3, Juli 2023 DOI : https://doi.org/10.33395/sinkron.v8i3.12477</t>
  </si>
  <si>
    <t>Indonesian Culinary Application System Design with UML Method - Journal of Computer Networks, Architecture and High Performance Computing Volume 5, Number 2, July 2023 https://doi.org/10.47709/cnahpc.v5i2.2675</t>
  </si>
  <si>
    <t>Information System Design at FGH Stores withUnified Modelling Language - Journal of Computer Networks, Architecture and High Performance Computing Volume 5, Number 2, July 2023 https://doi.org/10.47709/cnahpc.v5i2.2702</t>
  </si>
  <si>
    <t>The application of Neural Prophet Time Series in predicting rice stock at Rice Stores - Journal of Computer Networks, Architecture and High Performance Computing Volume 5, Number 2, July 2023 https://doi.org/10.47709/cnahpc.v5i2.2725</t>
  </si>
  <si>
    <t>Application Of Customer Service Enterprise Architecture In The Transportation Industry - Journal of Computer Networks, Architecture and High Performance Computing Volume 5, Number 2, July 2023 https://doi.org/10.47709/cnahpc.v5i2.2725</t>
  </si>
  <si>
    <t>The  Role  of  E-Commerce  in  Increasing  Sales Using Unified Modeling Language - International Journal Software Engineering and Computer Science (IJSECS)3 (2), 2023, 120-129Published Online August2023in IJSECS(http://www.journal.lembagakita.org/index.php/ijsecs)P-ISSN : 2776-4869, E-ISSN : 2776-3242. DOI: https://doi.org/10.35870/ijsecs.v3i2.1503.</t>
  </si>
  <si>
    <t>Maximizing ERP Benefits with Enterprise Architecture: A Holistic Approach - Journal of Computer Networks, Architecture and High Performance Computing Volume 5, Number 2, July 2023 https://doi.org/10.47709/cnahpc.v5i2.2790</t>
  </si>
  <si>
    <t>The Management of Projects is Improved Through Enterprise  Architecture on Project  Management Application Systems - International Journal Software Engineering and Computer Science (IJSECS)3 (2), 2023, 151-161Published Online August2023in IJSECS(http://www.journal.lembagakita.org/index.php/ijsecs)P-ISSN :2776-4869, E-ISSN : 2776-3242. DOI: https://doi.org/10.35870/ijsecs.v3i2.1512.</t>
  </si>
  <si>
    <t>Blockchain-Based Academic Identity and Transcript Management in University Enterprise Architecture - Jurnal dan Penelitian Teknik Informatika Volume 8, Number 4, October 2023 DOI : https://doi.org/10.33395/sinkron.v8i4.12978</t>
  </si>
  <si>
    <t>Digital Transformation in University: Enterprise Architecture and Blockchain Technology - Jurnal dan Penelitian Teknik Informatika Volume 8, Number 4, October 2023 DOI : https://doi.org/10.33395/sinkron.v8i4.12977</t>
  </si>
  <si>
    <t>PyTorch Deep Learning for Food Image Classification with Food Dataset - Jurnal dan Penelitian Teknik Informatika Volume 8, Number 4, October 2023 DOI : https://doi.org/10.33395/sinkron.v8i4.12987</t>
  </si>
  <si>
    <t>Comparison of RNN Architectures and Non-RNN Architecturesin Sentiment Analysis - Jurnal dan Penelitian Teknik Informatika Volume 8, Number 4, October 2023 DOI : https://doi.org/10.33395/sinkron.v8i4.13048</t>
  </si>
  <si>
    <t>Exploring YOLOv8Pretrain for Real-Time Detection of Indonesian Native Fish Species - Jurnal dan Penelitian Teknik Informatika Volume 8, Number 4, October 2023 DOI : https://doi.org/10.33395/sinkron.v8i4.13100</t>
  </si>
  <si>
    <t>Implementasi Weight Aggregated Sum Product Assessment(WASPAS) Pada Pemilihan Platform Kursus Bahasa Inggris Online - Journal of Computing Engineering, System and Science)8(2) July 2023 DOI: https://doi.org/10.24114/cess.v8i2.48929</t>
  </si>
  <si>
    <t>Sunflower Image Classification Using Multiclass Support Vector Machine Based on Histogram Characteristics - JURNAL RESTI(Rekayasa Sistem dan Teknologi Informasi) Vol.7 No.1 (2023) 146-152 https://doi.org/10.29207/resti.v7i1.4673</t>
  </si>
  <si>
    <t>Pelatihan Pengenalan Teknologi Informasi dan Komunikasi Untuk Meningkatkan Pengetahuan dan Wawasan Pada SMPN 7 Purwakarta - Journal of Social Sciences and Technology for Community Service (JSSTCS) Vol 4, No 1, Maret 2023, Hal 112-118 DOI: https://doi.org/10.33365/jsstcs.v4i1.2657</t>
  </si>
  <si>
    <t>Sistem Pendukung Keputusan Pemilihan Platform Investasi P2P Lending Menggunakan Metode Complex Proportional Assessment (COPRAS) - Building of Informatics, Technology and Science (BITS) Volume 4, No 4, Maret2023 Page: 1975−1985 DOI 10.47065/bits.v4i4.3246</t>
  </si>
  <si>
    <t>Klasifikasi Jenis Tanaman Fast Growing Species Menggunakan Algoritma Radial Basis Function Berdasarkan Citra Daun - Building of Informatics, Technology and Science (BITS) Volume 4, No 4, Maret2023 Page: 2005−2014 DOI 10.47065/bits.v4i4.3245</t>
  </si>
  <si>
    <t>Implementasi AlgoritmaA*(A-Star)dan GreedyDalam Penentuan Routing Pada Wide Area Network (WAN) - Journal of Computer System and Informatics (JoSYC) Volume 4, No. 3, Mei2023, Page 551−557 DOI 10.47065/josyc.v4i3.3374</t>
  </si>
  <si>
    <t>Decision support system for selection of exemplary students using the analytical hierarchy process (AHP) method - Jurnal Teknik Informatika C.I.T Medicom, 15(2) (2023) 96-107</t>
  </si>
  <si>
    <t>Implementasi Pendekatan Additive Ratio Assessment Pada Sistem Pendukung Keputusan Pemilihan Board Microcontroler - Bulletin of Informatics and Data Science Vol. 2 No. 1, May 2023</t>
  </si>
  <si>
    <t>Implementation of Self-Organizing Map (SOM) Algorithm for Image Classification of Medicinal Weeds - JURNAL RESTI(Rekayasa Sistem dan Teknologi Informasi) Vol.7 No.3 (2023) 437-444 DOI: https://doi.org/10.29207/resti.v7i3.4755</t>
  </si>
  <si>
    <t>Classification of Character Types of Wayang Kulit Using Extreme Learning Machine Algorithm - Building ofInformatics, Technology and Science (BITS) Volume 5, No 1, June 2023 Page: 317−326 DOI 10.47065/bits.v5i1.3568</t>
  </si>
  <si>
    <t>Implementation of Complex Proportional Assessment and Rank Order Centroid Methods for Selecting Delivery Services - Building of Informatics, Technology and Science (BITS) Volume 5, No 1, June2023 Page: 354−363 DOI 10.47065/bits.v5i1.3512</t>
  </si>
  <si>
    <t>MULTIPLE-CRITERIA DECISION ANALYSISMENGGUNAKAN COMPOSITE PERFORMANCE INDEXPADA SISTEM PEMILIHAN IP CAMERA - JOISIE Journal Of Information System And Informatics Engineering Vol. 7, No.1, Juni2023, Hlm 44-54 DOI: https://doi.org/10.35145/joisie.v7i1.3153</t>
  </si>
  <si>
    <t>Combination of K-NN and PCA Algorithms on Image Classification of Fish Species - JURNAL RESTI(Rekayasa Sistem dan Teknologi Informasi) Vol.7 No.5 (2023) 1026-1032 DOI: https://doi.org/10.29207/resti.v7i5.5178</t>
  </si>
  <si>
    <t>Tomato Ripeness Detection Using Linear Discriminant Analysis Algorithm with CIELAB and HSV Color Spaces - Building of Informatics, Technology and Science (BITS) Volume 5, No 2, September2023 Page: 523−531 DOI 10.47065/bits.v5i2.4192</t>
  </si>
  <si>
    <t>Expert System for Diagnosing Learning Disorders in Children Using the Dempster-Shafer Theory Approach - Sinkron : JurnaldanPenelitianTeknikInformatikaVolume 8, Number 4, October 2023 DOI : https://doi.org/10.33395/sinkron.v8i4.12960</t>
  </si>
  <si>
    <t>MULTI-CRITERIA DECISION ANALYSIS USING COMPLEX PROPORTIONAL ASSESSMENTS AND RANK ORDER CENTROID METHODS IN THE SELECTION SYSTEM FOR TUTORING INSTITUTIONS - Jurnal Teknik Informatika (JUTIF) Vol.4, No. 5, October 2023, pp. 1191-1200 DOI : https://doi.org/10.52436/1.jutif.2023.4.5.1340</t>
  </si>
  <si>
    <t>Optimizing Transportation Logistics through Enterprise Architecture: A Case Study of Integrated Management Systems - Journal of Computer Networks, Architecture and High Performance ComputingVolume 5, Number 2, July 2023 https://doi.org/10.47709/cnahpc.v5i2.2779</t>
  </si>
  <si>
    <t>Embarking on Comprehensive Exploration of Classification System of Fruits and Vegetables - Jurnal dan Penelitian Teknik Informatika Volume 8, Number 4, October 2023 DOI : https://doi.org/10.33395/sinkron.v8i4.13041</t>
  </si>
  <si>
    <t>Innovative Role of Blockchain Pharmaceutical Supply Chain Digital Transformation: Enterprise Architecture Perspective - Jurnal dan Penelitian Teknik Informatika Volume 8, Number 4, October 2023 DOI : https://doi.org/10.33395/sinkron.v8i4.13043</t>
  </si>
  <si>
    <t>Enterprise Architecture Design for the Transformation of Online Financial Services - Jurnal dan Penelitian Teknik Informatika Volume 8, Number 4, October 2023 DOI : https://doi.org/10.33395/sinkron.v8i4.13042</t>
  </si>
  <si>
    <t>Rancang Bangun Sistem informasi Rekognisi Pembelajaran Lampau Menggunakan Metode Waterfall - Jutisi: Jurnal Ilmiah Teknik Informatika dan Sistem Informasi Vol 12, No 2 Agustus 2023 DOI : 10.35889/jutisi.v12i2.1480</t>
  </si>
  <si>
    <t>Penerapan Metode Agile Scrum Pada Perancangan Sistem Informasi Pelaporan Keuangan BUMDesa - Jutisi: Jurnal Ilmiah Teknik Informatika dan Sistem Informasi Vol 12, No 2 Agustus 2023 DOI : 10.35889/jutisi.v12i2.1466</t>
  </si>
  <si>
    <t>Rancang Bangun Business Intelligence Untuk Memantau Purna TKI pada BNP2TKI - Jurnal Ilmiah KOMPUTASI, Volume 22 No :1, Maret 2023 DOI : https://doi.org/10.32409/jikstik.22.1.3325</t>
  </si>
  <si>
    <t>Penerapan Artificial Intelligence Untuk Klasifikasi Penyakit Kulit Dengan Metode Convolutional Neural Network Berbasis Web - Journal of Computer System and Informatics (JoSYC) Volume 4, No. 3, Mei2023, Page 685−692 DOI: https://doi.org/10.47065/josyc.v4i3.3519</t>
  </si>
  <si>
    <t>PENGEMBANGAN SISTEM INFORMASI APLIKASI PUSKESMAS UNTUK MENGETAHUI KECUKUPAN GIZI IBU HAMIL DAN MENYUSUI - JIPI (Jurnal Ilmiah Penelitian dan Pembelajaran Informatika) Vol. 8, No. 2, Juni 2023, Pp. 718-728 DOI: https://doi.org/10.29100/jipi.v8i2.3650</t>
  </si>
  <si>
    <t>Pelatihan Pembuatan Dashboard Menggunakan Pivot Table di Excel - Jurnal PkM (Pengabdian kepada Masyarakat) Vol. 06 No. 02, Maret-April 2023 hal. 167-174 DOI: http://dx.doi.org/10.30998/jurnalpkm.v6i2.15605</t>
  </si>
  <si>
    <t>Sistem Informasi Pariwisata Bali Berbasis Website dengan Metode User Centered Design - Jurnal JTIK (Jurnal Teknologi Informasi dan Komunikasi) Vol. 7 No. 2 (2023): APRIL-JUNE 2023 DOI: https://doi.org/10.35870/jtik.v7i2.765</t>
  </si>
  <si>
    <t>Komparasi Metode Weighted Product (WP) Dan Simple Additive Weighting (SAW) Pada Sistem Pendukung Keputusan Dalam Menentukan Pembangunan Infrastruktur Kelurahan - Journal of Computer System and Informatics (JoSYC) Volume 4, No. 3, Mei2023, Page 701−709 DOI: https://doi.org/10.47065/josyc.v4i3.3520</t>
  </si>
  <si>
    <t>SISTEM INFORMASI PENJUALAN MOTOR BEKAS DENGAN MENGGUNAKAN ALGORITMA SEQUENTIAL SEARCH DAN SELECTION SORT - JIPI (Jurnal Ilmiah Penelitian dan Pembelajaran Informatika) Vol. 8, No. 3, September2023, Pp. 1033-1043 DOI: https://doi.org/10.29100/jipi.v8i3.3952</t>
  </si>
  <si>
    <t>Rancang Bangun Website Pengamanan Database E-Voting dengan Menerapkan Algoritma Rivest Shamir Adleman (RSA) - Jurnal Teknologi Informatika dan Komputer Volume 9 No 2; September 2023 2622-8475 DOI: https://doi.org/10.37012/jtik.v9i2.1687</t>
  </si>
  <si>
    <t>Perbandingan Kinerja Algoritma Clustering Data Mining Untuk Prediksi Harga Saham Pada Reksadana dengan Davies Bouldin Index - JURNAL MEDIA INFORMATIKA BUDIDARMA Volume 7, Nomor 4, Oktober 2023, Page 2061-2073 DOI: http://dx.doi.org/10.30865/mib.v7i4.6623</t>
  </si>
  <si>
    <t>Implementasi Data Mining dengan Algoritma Apriori dalam Menentukan Pola Pembelian Aksesoris Laptop - JURNAL MEDIA INFORMATIKA BUDIDARMA Volume 7, Nomor 4, Oktober 2023, Page 2087-2096 DOI: http://dx.doi.org/10.30865/mib.v7i4.6555</t>
  </si>
  <si>
    <t>Analysis of Buyer's Trust in E-Commerce Shop And Travel Web - SITEKIN: Jurnal sains, Teknologi dan Industry Vol. 20, No. 2, June 2023, pp.850 - 857 DOI: http://dx.doi.org/10.24014/sitekin.v20i2.22346</t>
  </si>
  <si>
    <t>Website Design at SDN Cipete Utara 07 - SITEKIN: Jurnal sains, Teknologi dan Industry Vol. 20, No. 2, June 2023, pp.891 - 898 DOI: http://dx.doi.org/10.24014/sitekin.v20i2.22438</t>
  </si>
  <si>
    <t>Color Inspection Label Checking System for Aimar Printer Model at PT. Indonesia Epson Industry (IEI) - SITEKIN: Jurnal sains, Teknologi dan Industry Vol. 20, No. 2, June 2023, pp.928 - 934 DOI: http://dx.doi.org/10.24014/sitekin.v20i2.22579</t>
  </si>
  <si>
    <t>A Jauharah Hijab Web Site Design - SITEKIN: Jurnal sains, Teknologi dan Industry Vol. 20, No. 2, June 2023, pp.914 - 919 DOI: http://dx.doi.org/10.24014/sitekin.v20i2.22512</t>
  </si>
  <si>
    <t>Sistem Informasi Pengelolaan E-Billing Warga di Lingkungan RW 001 Kelurahan Rawajati Kecamatan Pancoran dengan menggunakan Framework CodeIgniter - Jurnal JTIK (Jurnal Teknologi Informasi dan Komunikasi)  Vol. 7 No. 2 (2023): APRIL-JUNE 2023 https://doi.org/10.35870/jtik.v7i2.720</t>
  </si>
  <si>
    <t>Pengembangan E-Restaurant Menggunakan Metode Scrum untuk Meningkatkan Kualitas Pelayanan - Jurnal JTIK (Jurnal Teknologi Informasi dan Komunikasi)  Vol. 7 No. 2 (2023): APRIL-JUNE 2023 https://doi.org/10.35870/jtik.v7i2.746</t>
  </si>
  <si>
    <t>Design Information System Sales of Nuts and Bolts at PT. Catur Naga Steelindo - SITEKIN: Jurnal sains, Teknologi dan Industry Vol. 20, No. 2, June 2023, pp.729 - 735 http://dx.doi.org/10.24014/sitekin.v20i2.21948</t>
  </si>
  <si>
    <t>Komparasi Metode Knn, Naive Bayes, Decision Tree, Ensemble, Linear Regression Terhadap Analisis Performa Pelajar Sma - Innovative: Journal Of Social Science Research Volume3Nomor2Tahun2023Page13880-13892 https://doi.org/10.31004/innovative.v3i2.1949</t>
  </si>
  <si>
    <t>OPTIMALISASI PENINGKATAN PENDAPATAN DOSEN DISAAT LIBUR KULIAH DENGAN BERWIRAUSAHA - Community Development Journal: Jurnal Pengabdian Masyarakat Vol.4 No.2 29 Juni 2023 Pages.4962-4967</t>
  </si>
  <si>
    <t>Mengembangkan Penjualan UMKM Alby Key dengan Web E-Commerce - Jurnal JTIK (Jurnal Teknologi Informasi dan Komunikasi)  Vol. 7 No. 3 (2023): JULY-SEPTEMBER 2023 https://doi.org/10.35870/jtik.v7i3.877</t>
  </si>
  <si>
    <t>Analisis Kinerja Tren Penjualan untuk Mendapatkan Strategi Penjualan Secara Global Menggunakan Tableau Data Mining - Innovative: Journal Of Social Science Research Volume3Nomor3Tahun2023Pag2238-2248 https://doi.org/10.31004/innovative.v3i3.2175</t>
  </si>
  <si>
    <t>PENINGKATAN PENJUALAN UMKM ALBY KEY DENGAN PEMASARAN DIGITAL - MINDA BAHARU Volume 7, No 1 Juli, 2023 Hal. 57-64 https://doi.org/10.33373/jmb.v7i1.5330</t>
  </si>
  <si>
    <t>Sistem Pendukung Keputusan Pada Sistem Penjualan Catur Naga Steelindo - Innovative: Journal Of Social Science Research Volume3Nomor3Tahun2023Page8481-8488 https://doi.org/10.31004/innovative.v3i3.2898</t>
  </si>
  <si>
    <t>Analyzing the Global Visibility and Influence of Social Enterprise Research: A Bibliometric Review of Citation, International Collaboration, and Cross-Cultural Perspectives - West Science Interdisciplinary Studies Vol. 01, No. 08, Augustand 2023: pp. 598-605 https://doi.org/10.58812/wsis.v1i08.182</t>
  </si>
  <si>
    <t>Mapping the Landscape of Artificial Intelligence Research: A Bibliometric Approach - West Science Interdisciplinary Studies Vol. 01, No. 08, Augustand 2023: pp. 606-618 https://doi.org/10.58812/wsis.v1i08.183</t>
  </si>
  <si>
    <t>Penerapan Algoritma Supervised Learning untuk Klasifikasi Data Music Listening: Application of Supervised Learning Algorithm for Music Listening Data Classification - MALCOM: Indonesian Journal of Machine Learning and Computer Science Vol. 3Iss. 2October 2023, pp: 115-124 https://doi.org/10.57152/malcom.v3i2.879</t>
  </si>
  <si>
    <t>THE EFFECTIVENESS OF POLICY FOR UNDERGRADUATE STUDENTS NOT REQUIRING THESIS AS A GRADUATION REQUIREMENT ON STUDENT QUALITY - Indonesian Journal of Education (INJOE) Vol. 3No. 3, December2023, pages: 479~485</t>
  </si>
  <si>
    <t>Analisis Prediksi Pendapatan Penduduk dengan Metode K-Nearest Neighbor, Decision Tree, Naive Bayes, Ensemble Methods, dan Linear Regression - Innovative: Journal Of Social Science Research Volume3Nomor4Tahun2023Page8667-8679 https://doi.org/10.31004/innovative.v3i4.4121</t>
  </si>
  <si>
    <t>The Role of Online Education in Encouraging Employee Empowerment in the Digital Era: A Study on E-commerce companies - West Science Business and Management Vol. 1, No. 04, September 2023, pp. 255~263 https://doi.org/10.58812/wsbm.v1i04.209</t>
  </si>
  <si>
    <t>B2B Digital Marketing and ROI Measurement: Challenges and Opportunities in the Business-to-Business Industry for MSMEs in Indonesia - 	West Science Interdisciplinary Studies Vol. 01, No. 09, Septemberand2023: pp. 867-875 https://doi.org/10.58812/wsis.v1i09.249</t>
  </si>
  <si>
    <t>Market Dynamics and Investor Perceptions After the Acquisition of Shares by GoTo Directors: A Case Study of the Impact of Management Attitudes on Market Sentiment and Stock Performance - West Science Business and Management Vol. 1, No. 04, September 2023, pp. 271~279 https://doi.org/10.58812/wsbm.v1i04.213</t>
  </si>
  <si>
    <t>Meta-analysis: The Effect of Number Head Together Model on Critical Thinking Ability - Edumaspul: Jurnal Pendidikan Vol. 7–No.2, year (2023), page 2112-2121 https://doi.org/10.33487/edumaspul.v7i1.6532</t>
  </si>
  <si>
    <t>Sistem Informasi Penjualan Pada Jeeni Shop - Innovative: Journal of Social Science Research Volume3Nomor5Tahun2023Page3389-3398 https://doi.org/10.31004/innovative.v3i5.4741</t>
  </si>
  <si>
    <t>Improving Trust and Accountability in AI Systems through Technological Era Advancement for Decision Support in Indonesian Manufacturing Companies - West Science Interdisciplinary Studies Vol. 01, No. 10, Octoberand2023: pp. 1019-1027 https://doi.org/10.58812/wsis.v1i10.301</t>
  </si>
  <si>
    <t>Innovation Performance Measurement in Entrepreneurial Business: A Comparative Study between Start-ups and More Established Enterprises - West Science Journal Economic and Entrepreneurship Vol. 1, No. 10, October2023, pp. 308~319 https://doi.org/10.58812/wsjee.v1i10.302</t>
  </si>
  <si>
    <t>Ahmad Rifqi, S.Kom., M.Kom</t>
  </si>
  <si>
    <t>Analisa Perbandingan Metode MAUT dan Metode TOPSIS Dengan Menggunakan Pembobotan ROC Dalam Sistem Pendukung Keputusan Pemilihan Calon Kepala Desa - Journal of Information System Research (JOSH) Volume 4, No. 4, Juli 2023, pp 1413−1422 https://doi.org/10.47065/josh.v4i4.3829</t>
  </si>
  <si>
    <t>Improve Accuracy in The Process of Diagnosing Various Types ofLung Diseases by Using The Naïve Bayes Classifier - International Journal of Information System &amp; Technology Vol. 7, No. 2, (2023), pp. 99-107 https://doi.org/10.30645/ijistech.v7i2.305</t>
  </si>
  <si>
    <t>The Management of Projects is Improved Through Enterprise  Architecture on Project  Management Application Systems - International Journal Software Engineering and Computer Science (IJSECS)3 (2), 2023, 151-161Published Online August2023in IJSECS(http://www.journal.lembagakita.org/index.php/ijsecs)P-ISSN :2776-4869, E-ISSN : 2776-3242. DOI: https://doi.org/10.35870/ijsecs.v3i2.1512</t>
  </si>
  <si>
    <t>RS = NAS / NDTPS NAS = jumlah artikel yang disitasi.
RS =  62/7  = 8,8571428571428</t>
  </si>
  <si>
    <t>Lab Networking Data&amp;Cloud</t>
  </si>
  <si>
    <t>Komputer/ Software C++, C#</t>
  </si>
  <si>
    <t>Lab. Data Monetize</t>
  </si>
  <si>
    <t>Lab. Data Science</t>
  </si>
  <si>
    <t>Komputer/ Unity 3D</t>
  </si>
  <si>
    <t>Algoritma dan Pemrograman II R.01</t>
  </si>
  <si>
    <t>Algoritma dan Pemrograman II R.02</t>
  </si>
  <si>
    <t>Algoritma dan Pemrograman II R.03</t>
  </si>
  <si>
    <t>Algoritma dan Pemrograman II R.04</t>
  </si>
  <si>
    <t>Augmented and Virtual Reality R.01</t>
  </si>
  <si>
    <t>Interaksi Manusia dan Komputer R.03</t>
  </si>
  <si>
    <t>Lab.Artificial Intelligen</t>
  </si>
  <si>
    <t>Machine Learning R.02</t>
  </si>
  <si>
    <t>Komputer/ Python</t>
  </si>
  <si>
    <t>Mobile Programming R.01</t>
  </si>
  <si>
    <t>Komputer/Android Studio</t>
  </si>
  <si>
    <t>Mobile Programming R.02</t>
  </si>
  <si>
    <t>Mobile Programming R.03</t>
  </si>
  <si>
    <t>Pemrograman Web R.01</t>
  </si>
  <si>
    <t>Komputer/Visual Studio</t>
  </si>
  <si>
    <t>Pemrograman Web R.02</t>
  </si>
  <si>
    <t>Pemrograman Web R.03</t>
  </si>
  <si>
    <t>Pemrograman Web R.04</t>
  </si>
  <si>
    <t>Pemrograman Web R.05</t>
  </si>
  <si>
    <t>Algoritma dan Pemrograman II K.01</t>
  </si>
  <si>
    <t>Augmented and Virtual Reality K.01</t>
  </si>
  <si>
    <t>Automata dan Kompilasi K.01</t>
  </si>
  <si>
    <t>Cloud Computing K.01</t>
  </si>
  <si>
    <t>Komputer/Google Cloud</t>
  </si>
  <si>
    <t>Kecerdasan Artifisial K.01</t>
  </si>
  <si>
    <t>Komputer/Canva</t>
  </si>
  <si>
    <t>Kriptografi K.01</t>
  </si>
  <si>
    <t>Komputer/GitHub</t>
  </si>
  <si>
    <t>Machine Learning K.01</t>
  </si>
  <si>
    <t>Mobile Programming K.01</t>
  </si>
  <si>
    <t>Pemrograman Game K.01</t>
  </si>
  <si>
    <t>Pemrograman Web K.01</t>
  </si>
  <si>
    <t>Terdapat 4 Lab yang difasilitasi Hardware dan Software yang diperlukan untuk mahasiswa saat digunakan untuk perkuliahan praktikum dengan presentase 92%, 8% ada beberapa mata kuliah yang tidak membutuhkan software.</t>
  </si>
  <si>
    <t>R.01</t>
  </si>
  <si>
    <t>R.02</t>
  </si>
  <si>
    <t>R.03</t>
  </si>
  <si>
    <t>R.04</t>
  </si>
  <si>
    <t>R.05</t>
  </si>
  <si>
    <t>R.06</t>
  </si>
  <si>
    <t>R.07</t>
  </si>
  <si>
    <t>Aljabar Linier</t>
  </si>
  <si>
    <t>Bahasa Indonesia</t>
  </si>
  <si>
    <t>Bahasa Inggris</t>
  </si>
  <si>
    <t>Deep Learning</t>
  </si>
  <si>
    <t>Etika Profesi Teknologi Informasi</t>
  </si>
  <si>
    <t>Konservasi Alam dan Lingkungan *</t>
  </si>
  <si>
    <t>Manajemen Proyek</t>
  </si>
  <si>
    <t>Metodologi Penelitian</t>
  </si>
  <si>
    <t>Olahraga / Seni *</t>
  </si>
  <si>
    <t>Pendidikan Kewarganegaraan</t>
  </si>
  <si>
    <t>Perancangan dan Analisis Algoritma</t>
  </si>
  <si>
    <t>Sistem Terdistribusi</t>
  </si>
  <si>
    <t>Statistika dan Probabilitas</t>
  </si>
  <si>
    <t>MB22080304224</t>
  </si>
  <si>
    <t>MB22080304225</t>
  </si>
  <si>
    <t>MB22080304226</t>
  </si>
  <si>
    <t>MB22080304128</t>
  </si>
  <si>
    <t>MB22080304129</t>
  </si>
  <si>
    <t>MB22080304230</t>
  </si>
  <si>
    <t>MB22080304231</t>
  </si>
  <si>
    <t>MB22080304232</t>
  </si>
  <si>
    <t>MB22080305242</t>
  </si>
  <si>
    <t>MB22080304233</t>
  </si>
  <si>
    <t>MB22080304135</t>
  </si>
  <si>
    <t>MB22080304239</t>
  </si>
  <si>
    <t>MB22080304141</t>
  </si>
  <si>
    <t>MB.01</t>
  </si>
  <si>
    <t>R. 01</t>
  </si>
  <si>
    <t>R. 02</t>
  </si>
  <si>
    <t>MB.02</t>
  </si>
  <si>
    <t>R. 03</t>
  </si>
  <si>
    <t>R.10</t>
  </si>
  <si>
    <t>R.17</t>
  </si>
  <si>
    <t>R. 04</t>
  </si>
  <si>
    <t>R.08</t>
  </si>
  <si>
    <t>R. 05</t>
  </si>
  <si>
    <t>R.09</t>
  </si>
  <si>
    <t>R.11</t>
  </si>
  <si>
    <t>R.19</t>
  </si>
  <si>
    <t>R.12</t>
  </si>
  <si>
    <t>1. 0108019017 - Sari Ningsih, S.Si., M.M.</t>
  </si>
  <si>
    <t>1. 050023013 - Djarot Hindarto, S.Kom., M.Kom.</t>
  </si>
  <si>
    <t>1. 050020069 - Albaar Rubhasy, S.Si., M.T.I.</t>
  </si>
  <si>
    <t>1. 0103150850 - Ratih Titi Komala Sari, S.T., M.M., MMSI</t>
  </si>
  <si>
    <t>1. 0104090784 - Dr. Fauziah, S. Kom. , M.M.S.I.</t>
  </si>
  <si>
    <t>1. 050021030 - Frenda Farahdinna, S.Kom., M.Kom.</t>
  </si>
  <si>
    <t>1. 0107019008 - Dhieka Avrilia Lantana, S.Kom., M.Kom</t>
  </si>
  <si>
    <t>1. 0104950568 - Drs. Edy Sutanto, M.Hum.</t>
  </si>
  <si>
    <t>1. 030003430 - Dra. Retna Setya Pratiwi, M.Si.M.</t>
  </si>
  <si>
    <t>1. 060214055 - Nico Harared, S.Hum., MA.</t>
  </si>
  <si>
    <t>1. 0101019003 - Ahmad Mustolih, SS.,M.A.</t>
  </si>
  <si>
    <t>1. 0107019009 - Dr. Agung Triayudi, S.Kom., M.Kom.</t>
  </si>
  <si>
    <t>1. 0108019020 - Benrahman, S.Kom., M.MSI</t>
  </si>
  <si>
    <t>1. 0103010799 - Dr. Septi Andryana, S.Kom., MMSI</t>
  </si>
  <si>
    <t>1. 0111130826 - Andrianingsih, S.Kom.,MMSI.</t>
  </si>
  <si>
    <t>1. 0103010801 - Dr. Ucuk Darusalam, S.T., M.T.</t>
  </si>
  <si>
    <t>1. 0110017004 - Agus Iskandar, S.Kom., M.Kom.</t>
  </si>
  <si>
    <t>1. 050111064 - Ahmad Rifqi, S.Kom., MMSI.</t>
  </si>
  <si>
    <t>1. 050023014 - Bayu Yasa Wedha, M.Kom.</t>
  </si>
  <si>
    <t>1. 050019052 - Rini Nuraini, ST., M.Kom.</t>
  </si>
  <si>
    <t>1. 0110017005 - Ira Diana Sholihati, S.Si., MMSI.</t>
  </si>
  <si>
    <t>1. 0108140841 - Aris Gunaryati, S.Si., M.M.S.I</t>
  </si>
  <si>
    <t>1. 0106021018 - Arie Gunawan, S.Kom., MMSI.</t>
  </si>
  <si>
    <t>1. 2101023022 - Rima Tamara Aldisa, S.Kom., M.Kom. 2. 0103150850 - Ratih Titi Komala Sari, S.T., M.M., MMSI</t>
  </si>
  <si>
    <t>1. 0102910367 - Ir. * Asmah, M.Si.</t>
  </si>
  <si>
    <t>1. 0101920387 - Dr. Ir. Farida, M.M.</t>
  </si>
  <si>
    <t>1. 0112150864 - Dr. Drs. Suadi Sapta Putra, M.Si.M</t>
  </si>
  <si>
    <t>1. 0111130824 - Novi Dian Nathasia, S.Kom.,MMSi</t>
  </si>
  <si>
    <t>1. 0103010800 - Dr. Moh. Iwan Wahyuddin, S.T., M.T.</t>
  </si>
  <si>
    <t>1. 0107050744 - Dra. Sri Suci Utami, Ph.D.</t>
  </si>
  <si>
    <t>1. 0110140843 - Nur Hayati, S.Si., M.T.I.</t>
  </si>
  <si>
    <t>1. 0110140843 - Nur Hayati, S.Si., M.T.I. 2. 050009024 - Panca Dewi Pamungkasari, S.T., M.T. Ph.D.</t>
  </si>
  <si>
    <t>1. 050019051 - Sigit Wijanarko, S.T., M.Kom.</t>
  </si>
  <si>
    <t>1. 0110140842 - Ir. Endah Tri Esti Handayani, MMSI.</t>
  </si>
  <si>
    <t>1. 0108019018 - Gatot Soepriyono, S.Si., M.S.M.</t>
  </si>
  <si>
    <t>1. 0108019019 - Yunan Fauzi Wijaya, S.Kom.,MMSI.</t>
  </si>
  <si>
    <t>1. 0103930407 - Drs. R. Iwan Siswadijaya, M.Si.</t>
  </si>
  <si>
    <t>1. 0112150863 - Winarsih, S.Si., MMSI</t>
  </si>
  <si>
    <t>1. 050020068 - Eri Mardiani, S.Kom., M.Kom.</t>
  </si>
  <si>
    <t>1. 0109070777 - Ariana Azimah, S.T., M.T.I.</t>
  </si>
  <si>
    <t>1. 0102030693 - Sazali, S.Ag., M.Si.</t>
  </si>
  <si>
    <t>1. 020010068 - Hj. Nina Khairina, Lc,MA.</t>
  </si>
  <si>
    <t>1. 0103010797 - Dr. Ummu Salamah, S.Ag., M.A</t>
  </si>
  <si>
    <t>1. 020083113 - Drs. Nius Nainggolan, MM.</t>
  </si>
  <si>
    <t>1. 020202031 - Tarcisius Sukino</t>
  </si>
  <si>
    <t>1. 020019059 - Faisal Romdonih, M.Si.</t>
  </si>
  <si>
    <t>1. 010020018 - Dra. Siswanti Kusumo, M.Si</t>
  </si>
  <si>
    <t>1. 0103018022 - Kamaruddin Salim, S.Sos., M.Si</t>
  </si>
  <si>
    <t>1. 0102150847 - Masidin, S.H., M.H. 2. 070202040 - Zulfikar Fahlevi, SH, M.H.</t>
  </si>
  <si>
    <t>1. 0109017005 - Dr. Heru Dian Setiawan, ST., M.Si.</t>
  </si>
  <si>
    <t>1. 2101023022 - Rima Tamara Aldisa, S.Kom., M.Kom.</t>
  </si>
  <si>
    <t>1. 0103150850 - Ratih Titi Komala Sari, S.T., M.M., MMSI 2. 2101023022 - Rima Tamara Aldisa, S.Kom., M.Kom.</t>
  </si>
  <si>
    <t>Libna Zulkarnain (197006516123)</t>
  </si>
  <si>
    <t>Genap 2022/2023</t>
  </si>
  <si>
    <t>Hansen Candra (217006516063)</t>
  </si>
  <si>
    <t>Kaeren (217006516071)</t>
  </si>
  <si>
    <t>Analisa Perbandingan Algoritma Boyer Moore dan Knuth Morris Pratt dalam Pencarian Jenis Tanaman Hias Menerapkan Metode Perbandingan Eksponensial</t>
  </si>
  <si>
    <t>Ganjil 2022/2023</t>
  </si>
  <si>
    <t>Frenda Farahdinna, S.Kom.,M.Kom</t>
  </si>
  <si>
    <t>Agus Iskandar, S.Kom.,M.Kom</t>
  </si>
  <si>
    <t>Pengantar Teknologi Komunikasi dan Informatika</t>
  </si>
  <si>
    <t>Mahesa Dias Saputra (217064516066)</t>
  </si>
  <si>
    <t>Penigkatan Performa Jaringan Wireless LAN (WLAN) Menggunakan Router dan Access Point</t>
  </si>
  <si>
    <t>1. Tegar Budiman (217006516033)
2. Mandala Anugrah Putra (217006516034)</t>
  </si>
  <si>
    <t>Pembuatan Toko Online Konveksi Mesin Jahit Menggunakan Prestashop</t>
  </si>
  <si>
    <t>Ahmad Ilham Kushartanto (207064516072)</t>
  </si>
  <si>
    <t>Penggunaan Metode Agile Development Methodogy dengan Pencarian Data untuk Merancang Sistem Informasi Manajemen Surat Berbasis Website</t>
  </si>
  <si>
    <t>Dr. Septi Andryana, S.Kom., MMSI</t>
  </si>
  <si>
    <t>Rizal Gustian (183112706450167)</t>
  </si>
  <si>
    <t>Analisis Perbandingan Metode Multi Criteria Decision Making Untuk Menentukan Peringkat Dosen Peneliti Berdasarkan Scoring SINTA</t>
  </si>
  <si>
    <t>Genap 2021/2022</t>
  </si>
  <si>
    <t>NPM = Jumlah judul penelitian DTPS yang dalam pelaksanaannya tidak ada yang melibatkan mahasiswa program studi pada Semester Ganjil 2020/2021 s.d Ganjil 2021/2022.  Pada Semester Genap 2021/2022 s.d Genap 2022/2023 penelitian DTPS yang dalam pelaksanaannya yang melibatkan mahasiswa program studi total ada 8 mahasiswa.
NPD = Jumlah judul penelitian DTPS dalam 3 tahun terakhir total ada 44 Judul. 
PPDM = (8 /49) x 100% = 16,326530612244% artinya PPDM &lt; 25%</t>
  </si>
  <si>
    <t>NPM = Jumlah judul penelitian DTPS yang dalam pelaksanaannya tidak ada yang melibatkan mahasiswa program studi pada Semester Ganjil 2020/2021 s.d Ganjil 2021/2022.  Pada Semester Genap 2021/2022 s.d Genap 2022/2023 penelitian DTPS yang dalam pelaksanaannya yang melibatkan mahasiswa program studi total ada 8 mahasiswa.
NPD = Jumlah judul penelitian DTPS dalam 3 tahun terakhir total ada 49 Judul.</t>
  </si>
  <si>
    <t>Nurfazriah Attamami (183112700640246)</t>
  </si>
  <si>
    <t>Pelatihan HTML Dasar Menggunakan One Compiler Online pada SMAN 53 Jakarta</t>
  </si>
  <si>
    <t>Benrahman, S.Kom., MMSI</t>
  </si>
  <si>
    <t>Algoritma dan Pemrograman</t>
  </si>
  <si>
    <t>Pelatihan Bahasa Pemrograman C# Dasar Menggunakan Dot Net Fiddle.net pada SMA Muhamadiyah 4 Jakarta</t>
  </si>
  <si>
    <t>Ratih Titi Komalasari, ST., MMSI</t>
  </si>
  <si>
    <t>Adrian Tio Bagaskoro (197064516136)</t>
  </si>
  <si>
    <t>Belajar Seru dengan Teknologi Metaverse Spatial pada Sekolah Menengah di JABODEBEK</t>
  </si>
  <si>
    <t>Dhieka Avrilia Lantana, S.Kom., M.Kom</t>
  </si>
  <si>
    <t>Pendampingan Pembuatan Toko Online Konveksi Mesin Jahit Menggunakan Prestashop untuk Meningkatkan Penjualan UMKM</t>
  </si>
  <si>
    <t>Bebi Avilla (197006516103)</t>
  </si>
  <si>
    <t>Pelatihan Dasar Jaringan LAN dan Internet untuk SMA dan SMP di Wilayah Bekasi</t>
  </si>
  <si>
    <t>Jajang Nurjaman (217006446110)</t>
  </si>
  <si>
    <t>Pemanfaatan dan Pengamanan Media Sosial dalam Upaya Peningkatan Ekonomi Keluarga</t>
  </si>
  <si>
    <t>Saskia Adinda (217006516064)</t>
  </si>
  <si>
    <t>NPkMM = Jumlah judul PkM DTPS yang dalam pelaksanaannya tidak ada yang melibatkan mahasiswa program studi pada Semester Ganjil 2020/2021 s.d Ganjil 2021/2022.  Pada Semester Genap 2021/2022 s.d Genap 2022/2023 PkM DTPS yang dalam pelaksanaannya yang melibatkan mahasiswa program studi total ada 8 mahasiswa.
NPkMD = Jumlah judul PkM DTPS dalam 3 tahun terakhir total ada 32 Judul. 
PPkMDM = (8 /32) x 100% = 25% artinya PPDM ≥ 25%</t>
  </si>
  <si>
    <t>NPkMM = Jumlah judul PkM DTPS yang dalam pelaksanaannya tidak ada yang melibatkan mahasiswa program studi pada Semester Ganjil 2020/2021 s.d Ganjil 2021/2022.  Pada Semester Genap 2021/2022 s.d Genap 2022/2023 PkM DTPS yang dalam pelaksanaannya yang melibatkan mahasiswa program studi total ada 8 mahasiswa.
NPkMD = Jumlah judul PkM DTPS dalam 3 tahun terakhir total ada 32 Judul.</t>
  </si>
  <si>
    <t>Kecerdasan Artifisial</t>
  </si>
  <si>
    <t>Pemrograman Game</t>
  </si>
  <si>
    <t>K. 01</t>
  </si>
  <si>
    <t>K.06</t>
  </si>
  <si>
    <t>K.01</t>
  </si>
  <si>
    <t>K.04</t>
  </si>
  <si>
    <t>K.05</t>
  </si>
  <si>
    <t>K.02</t>
  </si>
  <si>
    <t>K.03</t>
  </si>
  <si>
    <t>1. 050022014 - Moch. Firmansyah, S.Kom., M.Kom.</t>
  </si>
  <si>
    <t>1. 0107140838 - Dr. Zulmasyhur, M.Si.</t>
  </si>
  <si>
    <t>1. 080018079 - Dr. Prabawa Eka Soesanta, S.Sos., M.Si</t>
  </si>
  <si>
    <t>1. 010019032 - Wahyu Triono, S.Pd.,M.AP</t>
  </si>
  <si>
    <t>Jumlah Kehadiran Dosen Full 16 Pertemuan dari 124 MK Presentase Kehadiran Dosen 100%, serta Presentase Kehadiran Mahasiswa juga 100%. Kecuali MKWU, MBKM, KP dan SKRIPSI tidak ada data dan pertemuan.</t>
  </si>
  <si>
    <t>FTKI Minggu Ke : 1,3,5,10,12,14,15 VB Online; Minggu Ke : 2,4,6,7,9,11,13 VA Offline; UTS &amp; UAS Minggu Ke : 8 &amp; 16 Full Online</t>
  </si>
  <si>
    <t xml:space="preserve">Technology System Xtended Reality </t>
  </si>
  <si>
    <t>√</t>
  </si>
  <si>
    <t>https://www.youtube.com/watch?v=XN-Q90aH8ls</t>
  </si>
  <si>
    <t>https://www.youtube.com/watch?v=TWI67XE8-U4</t>
  </si>
  <si>
    <t>https://www.youtube.com/watch?v=fHLlty02vQc</t>
  </si>
  <si>
    <t>https://www.youtube.com/watch?v=H3xL-H2_LMU</t>
  </si>
  <si>
    <t>https://www.youtube.com/watch?v=rlhRWT3zrrM</t>
  </si>
  <si>
    <t>https://www.youtube.com/watch?v=LZuw7L7BVzo</t>
  </si>
  <si>
    <t>https://www.youtube.com/watch?v=-GKTPTSrl3A</t>
  </si>
  <si>
    <t>https://www.youtube.com/watch?v=qPgmRtilvp8</t>
  </si>
  <si>
    <t>https://www.youtube.com/watch?v=CgtYk_7Ccnc</t>
  </si>
  <si>
    <t>https://www.youtube.com/watch?v=vpYiMvgCq6k</t>
  </si>
  <si>
    <t>https://www.youtube.com/watch?v=fHLlty02vQc&amp;t=29s</t>
  </si>
  <si>
    <t>https://www.youtube.com/watch?v=qOYdxlubSBc</t>
  </si>
  <si>
    <t>https://www.youtube.com/watch?v=6PpVAa55MaI</t>
  </si>
  <si>
    <t>https://www.youtube.com/watch?v=i3nZnTiu3Lc</t>
  </si>
  <si>
    <t>https://www.youtube.com/watch?v=QDLr7pPMxac</t>
  </si>
  <si>
    <t>Data Science</t>
  </si>
  <si>
    <t>https://www.youtube.com/watch?v=MUvkAr17BzM</t>
  </si>
  <si>
    <t>Prodi Informatika, sudah melaksanakan kelas kolaboratif dengan metode team based project yang memiliki kualitas partisipasi diskusi dengan bobot 50%</t>
  </si>
  <si>
    <t>Terdapat 4073 Jumlah Mahasiswa Dari 124 Mata Kuliah.
Berwarna Hijau (Mata Kuliah Skripsi dan MBKM Koordinatornya Prodi), serta berwarna kuning (Mata Kuliah Umum yang tersedia di SPA).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</si>
</sst>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89" x14ac:knownFonts="1">
    <font>
      <sz val="11"/>
      <color theme="1"/>
      <name val="Calibri"/>
      <family val="2"/>
      <scheme val="minor"/>
    </font>
    <font>
      <sz val="12"/>
      <color theme="1"/>
      <name val="Calibri"/>
      <family val="2"/>
      <scheme val="minor"/>
    </font>
    <font>
      <sz val="9"/>
      <color theme="1"/>
      <name val="Calibri"/>
      <family val="2"/>
      <scheme val="minor"/>
    </font>
    <font>
      <b/>
      <sz val="11"/>
      <color theme="1"/>
      <name val="Calibri"/>
      <family val="2"/>
      <scheme val="minor"/>
    </font>
    <font>
      <b/>
      <sz val="18"/>
      <color theme="1"/>
      <name val="Calibri"/>
      <family val="2"/>
      <scheme val="minor"/>
    </font>
    <font>
      <b/>
      <u/>
      <sz val="11"/>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8"/>
      <color theme="1"/>
      <name val="Calibri"/>
      <family val="2"/>
      <scheme val="minor"/>
    </font>
    <font>
      <sz val="16"/>
      <color rgb="FFFF0000"/>
      <name val="Calibri"/>
      <family val="2"/>
      <scheme val="minor"/>
    </font>
    <font>
      <b/>
      <sz val="16"/>
      <color theme="0"/>
      <name val="Calibri"/>
      <family val="2"/>
      <scheme val="minor"/>
    </font>
    <font>
      <b/>
      <sz val="22"/>
      <color theme="1"/>
      <name val="Calibri"/>
      <family val="2"/>
      <scheme val="minor"/>
    </font>
    <font>
      <b/>
      <sz val="26"/>
      <color indexed="9"/>
      <name val="Calibri"/>
      <family val="2"/>
    </font>
    <font>
      <b/>
      <sz val="18"/>
      <color indexed="9"/>
      <name val="Calibri"/>
      <family val="2"/>
    </font>
    <font>
      <b/>
      <vertAlign val="superscript"/>
      <sz val="18"/>
      <color theme="1"/>
      <name val="Calibri"/>
      <family val="2"/>
      <scheme val="minor"/>
    </font>
    <font>
      <sz val="18"/>
      <color theme="0"/>
      <name val="Calibri"/>
      <family val="2"/>
      <scheme val="minor"/>
    </font>
    <font>
      <b/>
      <sz val="14"/>
      <color indexed="9"/>
      <name val="Calibri"/>
      <family val="2"/>
    </font>
    <font>
      <b/>
      <vertAlign val="superscript"/>
      <sz val="11"/>
      <color theme="1"/>
      <name val="Calibri"/>
      <family val="2"/>
      <scheme val="minor"/>
    </font>
    <font>
      <sz val="10"/>
      <color theme="1"/>
      <name val="Calibri"/>
      <family val="2"/>
      <scheme val="minor"/>
    </font>
    <font>
      <b/>
      <sz val="11"/>
      <color theme="1"/>
      <name val="Calibri"/>
      <family val="2"/>
    </font>
    <font>
      <sz val="11"/>
      <color rgb="FFFF0000"/>
      <name val="Calibri"/>
      <family val="2"/>
      <scheme val="minor"/>
    </font>
    <font>
      <sz val="9"/>
      <color indexed="81"/>
      <name val="Tahoma"/>
      <family val="2"/>
    </font>
    <font>
      <sz val="11"/>
      <name val="Calibri"/>
      <family val="2"/>
      <scheme val="minor"/>
    </font>
    <font>
      <b/>
      <sz val="20"/>
      <color theme="1"/>
      <name val="Calibri"/>
      <family val="2"/>
      <scheme val="minor"/>
    </font>
    <font>
      <sz val="11"/>
      <color theme="1"/>
      <name val="Calibri"/>
      <family val="2"/>
    </font>
    <font>
      <b/>
      <sz val="10"/>
      <color theme="1"/>
      <name val="Calibri"/>
      <family val="2"/>
      <scheme val="minor"/>
    </font>
    <font>
      <b/>
      <sz val="9"/>
      <color theme="1"/>
      <name val="Calibri"/>
      <family val="2"/>
      <scheme val="minor"/>
    </font>
    <font>
      <b/>
      <vertAlign val="superscript"/>
      <sz val="10"/>
      <color theme="1"/>
      <name val="Calibri"/>
      <family val="2"/>
      <scheme val="minor"/>
    </font>
    <font>
      <sz val="11"/>
      <color theme="1"/>
      <name val="Times New Roman"/>
      <family val="1"/>
    </font>
    <font>
      <b/>
      <sz val="11"/>
      <color theme="1"/>
      <name val="Times New Roman"/>
      <family val="1"/>
    </font>
    <font>
      <sz val="9.9"/>
      <color theme="1"/>
      <name val="Calibri"/>
      <family val="2"/>
    </font>
    <font>
      <sz val="11"/>
      <color theme="1"/>
      <name val="Matura MT Script Capitals"/>
      <family val="4"/>
    </font>
    <font>
      <b/>
      <sz val="9"/>
      <color rgb="FF000000"/>
      <name val="Calibri"/>
      <family val="2"/>
      <scheme val="minor"/>
    </font>
    <font>
      <b/>
      <sz val="10"/>
      <color rgb="FF000000"/>
      <name val="Calibri"/>
      <family val="2"/>
      <scheme val="minor"/>
    </font>
    <font>
      <b/>
      <i/>
      <sz val="10"/>
      <color rgb="FF000000"/>
      <name val="Calibri"/>
      <family val="2"/>
      <scheme val="minor"/>
    </font>
    <font>
      <b/>
      <sz val="12"/>
      <color theme="1"/>
      <name val="Times New Roman"/>
      <family val="1"/>
    </font>
    <font>
      <b/>
      <sz val="10"/>
      <color rgb="FFFF0000"/>
      <name val="Calibri"/>
      <family val="2"/>
      <scheme val="minor"/>
    </font>
    <font>
      <vertAlign val="superscript"/>
      <sz val="10"/>
      <color theme="1"/>
      <name val="Calibri"/>
      <family val="2"/>
      <scheme val="minor"/>
    </font>
    <font>
      <sz val="11"/>
      <name val="Matura MT Script Capitals"/>
      <family val="4"/>
    </font>
    <font>
      <sz val="9.9"/>
      <name val="Calibri"/>
      <family val="2"/>
    </font>
    <font>
      <sz val="10.35"/>
      <color theme="1"/>
      <name val="Calibri"/>
      <family val="2"/>
    </font>
    <font>
      <b/>
      <sz val="12"/>
      <name val="Calibri"/>
      <family val="2"/>
      <scheme val="minor"/>
    </font>
    <font>
      <b/>
      <u/>
      <sz val="11"/>
      <color rgb="FFFF0000"/>
      <name val="Calibri"/>
      <family val="2"/>
      <scheme val="minor"/>
    </font>
    <font>
      <b/>
      <sz val="11"/>
      <color rgb="FFFF0000"/>
      <name val="Calibri"/>
      <family val="2"/>
      <scheme val="minor"/>
    </font>
    <font>
      <b/>
      <sz val="9"/>
      <color indexed="81"/>
      <name val="Tahoma"/>
      <family val="2"/>
    </font>
    <font>
      <b/>
      <sz val="12"/>
      <color rgb="FFFF0000"/>
      <name val="Calibri"/>
      <family val="2"/>
      <scheme val="minor"/>
    </font>
    <font>
      <b/>
      <i/>
      <sz val="12"/>
      <color theme="1"/>
      <name val="Calibri"/>
      <family val="2"/>
      <scheme val="minor"/>
    </font>
    <font>
      <b/>
      <u/>
      <sz val="12"/>
      <color theme="1"/>
      <name val="Calibri"/>
      <family val="2"/>
      <scheme val="minor"/>
    </font>
    <font>
      <sz val="11"/>
      <color theme="1"/>
      <name val="Calibri"/>
      <family val="2"/>
      <scheme val="minor"/>
    </font>
    <font>
      <sz val="12"/>
      <color rgb="FFFF0000"/>
      <name val="Calibri"/>
      <family val="2"/>
      <scheme val="minor"/>
    </font>
    <font>
      <b/>
      <sz val="11"/>
      <color theme="1"/>
      <name val="Times New Roman"/>
      <family val="2"/>
    </font>
    <font>
      <i/>
      <sz val="11"/>
      <name val="Calibri"/>
      <family val="2"/>
      <scheme val="minor"/>
    </font>
    <font>
      <i/>
      <sz val="11"/>
      <color theme="1"/>
      <name val="Calibri"/>
      <family val="2"/>
      <scheme val="minor"/>
    </font>
    <font>
      <sz val="11"/>
      <color rgb="FFFFFFFF"/>
      <name val="Calibri"/>
      <family val="2"/>
      <scheme val="minor"/>
    </font>
    <font>
      <b/>
      <sz val="11"/>
      <name val="Calibri"/>
      <family val="2"/>
      <scheme val="minor"/>
    </font>
    <font>
      <sz val="9"/>
      <color rgb="FFFF0000"/>
      <name val="Calibri"/>
      <family val="2"/>
      <scheme val="minor"/>
    </font>
    <font>
      <b/>
      <vertAlign val="subscript"/>
      <sz val="12"/>
      <color theme="1"/>
      <name val="Calibri"/>
      <family val="2"/>
      <scheme val="minor"/>
    </font>
    <font>
      <b/>
      <sz val="11"/>
      <color rgb="FF000000"/>
      <name val="Calibri"/>
      <family val="2"/>
      <scheme val="minor"/>
    </font>
    <font>
      <b/>
      <i/>
      <sz val="11"/>
      <color rgb="FF000000"/>
      <name val="Calibri"/>
      <family val="2"/>
      <scheme val="minor"/>
    </font>
    <font>
      <sz val="11"/>
      <color rgb="FF000000"/>
      <name val="Calibri"/>
      <family val="2"/>
      <scheme val="minor"/>
    </font>
    <font>
      <b/>
      <sz val="12"/>
      <color theme="1"/>
      <name val="Calibri"/>
      <family val="2"/>
    </font>
    <font>
      <sz val="12"/>
      <name val="Calibri"/>
      <family val="2"/>
      <scheme val="minor"/>
    </font>
    <font>
      <sz val="12"/>
      <color theme="1"/>
      <name val="Calibri"/>
      <family val="2"/>
    </font>
    <font>
      <b/>
      <u/>
      <sz val="12"/>
      <color rgb="FFFF0000"/>
      <name val="Calibri"/>
      <family val="2"/>
      <scheme val="minor"/>
    </font>
    <font>
      <u/>
      <sz val="12"/>
      <color rgb="FFFF0000"/>
      <name val="Calibri"/>
      <family val="2"/>
      <scheme val="minor"/>
    </font>
    <font>
      <u/>
      <sz val="12"/>
      <color theme="1"/>
      <name val="Calibri"/>
      <family val="2"/>
      <scheme val="minor"/>
    </font>
    <font>
      <sz val="11"/>
      <color theme="6" tint="-0.249977111117893"/>
      <name val="Calibri"/>
      <family val="2"/>
      <scheme val="minor"/>
    </font>
    <font>
      <b/>
      <sz val="11"/>
      <color rgb="FFFFFFFF"/>
      <name val="Calibri"/>
      <family val="2"/>
      <scheme val="minor"/>
    </font>
    <font>
      <b/>
      <i/>
      <sz val="11"/>
      <color theme="1"/>
      <name val="Calibri"/>
      <family val="2"/>
      <scheme val="minor"/>
    </font>
    <font>
      <sz val="12"/>
      <color rgb="FF0070C0"/>
      <name val="Calibri"/>
      <family val="2"/>
      <scheme val="minor"/>
    </font>
    <font>
      <i/>
      <sz val="12"/>
      <color theme="1"/>
      <name val="Calibri"/>
      <family val="2"/>
      <scheme val="minor"/>
    </font>
    <font>
      <sz val="12"/>
      <color theme="8"/>
      <name val="Calibri"/>
      <family val="2"/>
      <scheme val="minor"/>
    </font>
    <font>
      <sz val="12"/>
      <color rgb="FF000000"/>
      <name val="Calibri"/>
      <family val="2"/>
      <scheme val="minor"/>
    </font>
    <font>
      <sz val="10"/>
      <color rgb="FF000000"/>
      <name val="Calibri"/>
      <family val="2"/>
      <scheme val="minor"/>
    </font>
    <font>
      <sz val="8"/>
      <color indexed="81"/>
      <name val="Tahoma"/>
      <family val="2"/>
    </font>
    <font>
      <b/>
      <sz val="8"/>
      <color indexed="81"/>
      <name val="Tahoma"/>
      <family val="2"/>
    </font>
    <font>
      <u/>
      <sz val="11"/>
      <color theme="10"/>
      <name val="Calibri"/>
      <family val="2"/>
      <scheme val="minor"/>
    </font>
    <font>
      <sz val="10"/>
      <name val="Tahoma"/>
      <family val="2"/>
    </font>
    <font>
      <sz val="8"/>
      <name val="Tahoma"/>
      <family val="2"/>
    </font>
    <font>
      <sz val="8"/>
      <color rgb="FF000000"/>
      <name val="Tahoma"/>
      <family val="2"/>
    </font>
    <font>
      <sz val="10"/>
      <color rgb="FF000000"/>
      <name val="Arial"/>
      <family val="2"/>
    </font>
    <font>
      <sz val="11"/>
      <color rgb="FF000000"/>
      <name val="Times New Roman"/>
      <family val="1"/>
    </font>
    <font>
      <sz val="12"/>
      <color rgb="FF000000"/>
      <name val="Times New Roman"/>
      <family val="1"/>
    </font>
    <font>
      <sz val="12"/>
      <name val="Times New Roman"/>
      <family val="1"/>
    </font>
    <font>
      <sz val="8"/>
      <name val="Calibri"/>
      <family val="2"/>
      <scheme val="minor"/>
    </font>
    <font>
      <sz val="12"/>
      <color theme="1"/>
      <name val="Times New Roman"/>
      <family val="1"/>
    </font>
    <font>
      <sz val="12"/>
      <color rgb="FF0F0F0F"/>
      <name val="Times New Roman"/>
      <family val="1"/>
    </font>
    <font>
      <u/>
      <sz val="12"/>
      <color theme="10"/>
      <name val="Times New Roman"/>
      <family val="1"/>
    </font>
  </fonts>
  <fills count="41">
    <fill>
      <patternFill patternType="none"/>
    </fill>
    <fill>
      <patternFill patternType="gray125"/>
    </fill>
    <fill>
      <patternFill patternType="solid">
        <fgColor theme="8" tint="0.59999389629810485"/>
        <bgColor indexed="64"/>
      </patternFill>
    </fill>
    <fill>
      <patternFill patternType="solid">
        <fgColor theme="7" tint="0.59999389629810485"/>
        <bgColor indexed="64"/>
      </patternFill>
    </fill>
    <fill>
      <patternFill patternType="solid">
        <fgColor rgb="FF92D050"/>
        <bgColor indexed="64"/>
      </patternFill>
    </fill>
    <fill>
      <patternFill patternType="solid">
        <fgColor theme="5" tint="0.79998168889431442"/>
        <bgColor indexed="64"/>
      </patternFill>
    </fill>
    <fill>
      <patternFill patternType="solid">
        <fgColor theme="0"/>
        <bgColor indexed="64"/>
      </patternFill>
    </fill>
    <fill>
      <patternFill patternType="solid">
        <fgColor theme="1"/>
        <bgColor indexed="64"/>
      </patternFill>
    </fill>
    <fill>
      <patternFill patternType="solid">
        <fgColor rgb="FFCCCCCC"/>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indexed="21"/>
        <bgColor indexed="64"/>
      </patternFill>
    </fill>
    <fill>
      <patternFill patternType="solid">
        <fgColor theme="9"/>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D9D9D9"/>
        <bgColor indexed="64"/>
      </patternFill>
    </fill>
    <fill>
      <patternFill patternType="solid">
        <fgColor rgb="FFFFFF00"/>
        <bgColor indexed="64"/>
      </patternFill>
    </fill>
    <fill>
      <patternFill patternType="solid">
        <fgColor indexed="65"/>
        <bgColor indexed="64"/>
      </patternFill>
    </fill>
    <fill>
      <patternFill patternType="solid">
        <fgColor theme="4" tint="0.59999389629810485"/>
        <bgColor indexed="64"/>
      </patternFill>
    </fill>
    <fill>
      <patternFill patternType="solid">
        <fgColor theme="3" tint="0.59999389629810485"/>
        <bgColor indexed="64"/>
      </patternFill>
    </fill>
    <fill>
      <patternFill patternType="gray125">
        <bgColor rgb="FFD9D9D9"/>
      </patternFill>
    </fill>
    <fill>
      <patternFill patternType="solid">
        <fgColor theme="2"/>
        <bgColor indexed="64"/>
      </patternFill>
    </fill>
    <fill>
      <patternFill patternType="solid">
        <fgColor theme="8" tint="0.59996337778862885"/>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rgb="FFF1DBDB"/>
        <bgColor indexed="64"/>
      </patternFill>
    </fill>
    <fill>
      <patternFill patternType="solid">
        <fgColor rgb="FFD5E2BB"/>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2" tint="-0.249977111117893"/>
        <bgColor indexed="64"/>
      </patternFill>
    </fill>
    <fill>
      <patternFill patternType="solid">
        <fgColor rgb="FFCCC0D9"/>
        <bgColor indexed="64"/>
      </patternFill>
    </fill>
    <fill>
      <patternFill patternType="solid">
        <fgColor rgb="FFE4B8B7"/>
        <bgColor indexed="64"/>
      </patternFill>
    </fill>
    <fill>
      <patternFill patternType="lightGray">
        <bgColor theme="3" tint="0.59999389629810485"/>
      </patternFill>
    </fill>
    <fill>
      <patternFill patternType="lightGray">
        <bgColor rgb="FFCCCCCC"/>
      </patternFill>
    </fill>
    <fill>
      <patternFill patternType="solid">
        <fgColor theme="6" tint="0.79998168889431442"/>
        <bgColor indexed="64"/>
      </patternFill>
    </fill>
    <fill>
      <patternFill patternType="solid">
        <fgColor theme="3" tint="0.79998168889431442"/>
        <bgColor indexed="64"/>
      </patternFill>
    </fill>
    <fill>
      <patternFill patternType="solid">
        <fgColor theme="2" tint="-9.9978637043366805E-2"/>
        <bgColor indexed="64"/>
      </patternFill>
    </fill>
    <fill>
      <patternFill patternType="lightTrellis">
        <bgColor theme="2"/>
      </patternFill>
    </fill>
    <fill>
      <patternFill patternType="solid">
        <fgColor rgb="FFFFFFFF"/>
        <bgColor indexed="64"/>
      </patternFill>
    </fill>
    <fill>
      <patternFill patternType="solid">
        <fgColor rgb="FF00B05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bottom style="thin">
        <color auto="1"/>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style="medium">
        <color indexed="64"/>
      </right>
      <top/>
      <bottom style="thin">
        <color indexed="64"/>
      </bottom>
      <diagonal/>
    </border>
    <border>
      <left style="thin">
        <color indexed="64"/>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auto="1"/>
      </left>
      <right/>
      <top style="thin">
        <color indexed="64"/>
      </top>
      <bottom/>
      <diagonal/>
    </border>
    <border>
      <left/>
      <right style="medium">
        <color auto="1"/>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auto="1"/>
      </top>
      <bottom/>
      <diagonal/>
    </border>
    <border>
      <left/>
      <right style="thin">
        <color indexed="64"/>
      </right>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4">
    <xf numFmtId="0" fontId="0" fillId="0" borderId="0"/>
    <xf numFmtId="43" fontId="49" fillId="0" borderId="0" applyFont="0" applyFill="0" applyBorder="0" applyAlignment="0" applyProtection="0"/>
    <xf numFmtId="9" fontId="49" fillId="0" borderId="0" applyFont="0" applyFill="0" applyBorder="0" applyAlignment="0" applyProtection="0"/>
    <xf numFmtId="0" fontId="77" fillId="0" borderId="0" applyNumberFormat="0" applyFill="0" applyBorder="0" applyAlignment="0" applyProtection="0"/>
  </cellStyleXfs>
  <cellXfs count="1048">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horizontal="left"/>
    </xf>
    <xf numFmtId="0" fontId="0" fillId="0" borderId="0" xfId="0" applyAlignment="1">
      <alignment vertical="center"/>
    </xf>
    <xf numFmtId="0" fontId="2" fillId="8" borderId="1" xfId="0" applyFont="1" applyFill="1" applyBorder="1" applyAlignment="1">
      <alignment horizontal="center" vertical="center" wrapText="1"/>
    </xf>
    <xf numFmtId="0" fontId="0" fillId="0" borderId="1" xfId="0" applyBorder="1" applyAlignment="1">
      <alignment horizontal="center" vertical="center" wrapText="1"/>
    </xf>
    <xf numFmtId="0" fontId="1" fillId="0" borderId="0" xfId="0" applyFont="1" applyAlignment="1">
      <alignment vertical="center"/>
    </xf>
    <xf numFmtId="0" fontId="0" fillId="0" borderId="1" xfId="0" applyBorder="1" applyAlignment="1">
      <alignment vertical="center" wrapText="1"/>
    </xf>
    <xf numFmtId="0" fontId="8" fillId="0" borderId="0" xfId="0" applyFont="1" applyAlignment="1">
      <alignment vertical="center"/>
    </xf>
    <xf numFmtId="0" fontId="8" fillId="0" borderId="7" xfId="0" applyFont="1" applyBorder="1" applyAlignment="1">
      <alignment horizontal="center" vertical="center"/>
    </xf>
    <xf numFmtId="0" fontId="10" fillId="7" borderId="12" xfId="0" applyFont="1" applyFill="1" applyBorder="1" applyAlignment="1">
      <alignment horizontal="center" vertical="center"/>
    </xf>
    <xf numFmtId="0" fontId="9" fillId="0" borderId="0" xfId="0" applyFont="1" applyAlignment="1">
      <alignment vertical="center"/>
    </xf>
    <xf numFmtId="0" fontId="8" fillId="0" borderId="0" xfId="0" quotePrefix="1" applyFont="1" applyAlignment="1">
      <alignment vertical="center"/>
    </xf>
    <xf numFmtId="0" fontId="10" fillId="0" borderId="0" xfId="0" applyFont="1" applyAlignment="1">
      <alignment vertical="center"/>
    </xf>
    <xf numFmtId="0" fontId="8" fillId="7" borderId="11" xfId="0" applyFont="1" applyFill="1" applyBorder="1" applyAlignment="1">
      <alignment vertical="center"/>
    </xf>
    <xf numFmtId="0" fontId="8" fillId="7" borderId="6" xfId="0" applyFont="1" applyFill="1" applyBorder="1" applyAlignment="1">
      <alignment horizontal="center" vertical="center"/>
    </xf>
    <xf numFmtId="0" fontId="8" fillId="7" borderId="2" xfId="0" applyFont="1" applyFill="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xf>
    <xf numFmtId="0" fontId="0" fillId="0" borderId="0" xfId="0" applyAlignment="1">
      <alignment horizontal="center"/>
    </xf>
    <xf numFmtId="0" fontId="6" fillId="0" borderId="0" xfId="0" applyFont="1" applyAlignment="1">
      <alignment vertical="center"/>
    </xf>
    <xf numFmtId="0" fontId="11" fillId="11" borderId="16" xfId="0" applyFont="1" applyFill="1" applyBorder="1" applyAlignment="1">
      <alignment vertical="center"/>
    </xf>
    <xf numFmtId="0" fontId="11" fillId="11" borderId="17" xfId="0" applyFont="1" applyFill="1" applyBorder="1" applyAlignment="1">
      <alignment vertical="center"/>
    </xf>
    <xf numFmtId="0" fontId="0" fillId="11" borderId="17" xfId="0" applyFill="1" applyBorder="1" applyAlignment="1">
      <alignment vertical="center"/>
    </xf>
    <xf numFmtId="0" fontId="0" fillId="11" borderId="17" xfId="0" applyFill="1" applyBorder="1" applyAlignment="1">
      <alignment horizontal="center" vertical="center"/>
    </xf>
    <xf numFmtId="0" fontId="0" fillId="11" borderId="18" xfId="0" applyFill="1" applyBorder="1" applyAlignment="1">
      <alignment vertical="center"/>
    </xf>
    <xf numFmtId="0" fontId="0" fillId="11" borderId="7" xfId="0" applyFill="1" applyBorder="1" applyAlignment="1">
      <alignment vertical="center"/>
    </xf>
    <xf numFmtId="0" fontId="0" fillId="11" borderId="0" xfId="0" applyFill="1" applyAlignment="1">
      <alignment vertical="center"/>
    </xf>
    <xf numFmtId="0" fontId="13" fillId="11" borderId="0" xfId="0" applyFont="1" applyFill="1" applyAlignment="1">
      <alignment vertical="center"/>
    </xf>
    <xf numFmtId="0" fontId="0" fillId="11" borderId="9" xfId="0" applyFill="1" applyBorder="1" applyAlignment="1">
      <alignment vertical="center"/>
    </xf>
    <xf numFmtId="0" fontId="9" fillId="11" borderId="0" xfId="0" applyFont="1" applyFill="1" applyAlignment="1">
      <alignment vertical="center"/>
    </xf>
    <xf numFmtId="0" fontId="4" fillId="11" borderId="0" xfId="0" applyFont="1" applyFill="1" applyAlignment="1">
      <alignment vertical="center"/>
    </xf>
    <xf numFmtId="0" fontId="9" fillId="11" borderId="0" xfId="0" applyFont="1" applyFill="1" applyAlignment="1">
      <alignment horizontal="right" vertical="center"/>
    </xf>
    <xf numFmtId="0" fontId="9" fillId="11" borderId="9" xfId="0" applyFont="1" applyFill="1" applyBorder="1" applyAlignment="1">
      <alignment vertical="center"/>
    </xf>
    <xf numFmtId="0" fontId="14" fillId="11" borderId="0" xfId="0" applyFont="1" applyFill="1" applyAlignment="1">
      <alignment vertical="center" wrapText="1"/>
    </xf>
    <xf numFmtId="0" fontId="9" fillId="11" borderId="0" xfId="0" applyFont="1" applyFill="1" applyAlignment="1">
      <alignment horizontal="left" vertical="center"/>
    </xf>
    <xf numFmtId="0" fontId="9" fillId="6" borderId="0" xfId="0" applyFont="1" applyFill="1" applyAlignment="1">
      <alignment horizontal="center" vertical="center"/>
    </xf>
    <xf numFmtId="0" fontId="16" fillId="11" borderId="0" xfId="0" applyFont="1" applyFill="1" applyAlignment="1">
      <alignment horizontal="center" vertical="center"/>
    </xf>
    <xf numFmtId="0" fontId="0" fillId="11" borderId="10" xfId="0" applyFill="1" applyBorder="1" applyAlignment="1">
      <alignment vertical="center"/>
    </xf>
    <xf numFmtId="0" fontId="0" fillId="11" borderId="11" xfId="0" applyFill="1" applyBorder="1" applyAlignment="1">
      <alignment vertical="center"/>
    </xf>
    <xf numFmtId="0" fontId="0" fillId="11" borderId="11" xfId="0" applyFill="1" applyBorder="1" applyAlignment="1">
      <alignment horizontal="right" vertical="center"/>
    </xf>
    <xf numFmtId="0" fontId="17" fillId="11" borderId="11" xfId="0" applyFont="1" applyFill="1" applyBorder="1" applyAlignment="1">
      <alignment vertical="center" wrapText="1"/>
    </xf>
    <xf numFmtId="0" fontId="0" fillId="11" borderId="12" xfId="0" applyFill="1" applyBorder="1" applyAlignment="1">
      <alignment vertical="center"/>
    </xf>
    <xf numFmtId="0" fontId="19" fillId="0" borderId="1" xfId="0" applyFont="1" applyBorder="1" applyAlignment="1">
      <alignment horizontal="center" vertical="center" wrapText="1"/>
    </xf>
    <xf numFmtId="0" fontId="0" fillId="0" borderId="20" xfId="0" applyBorder="1" applyAlignment="1">
      <alignment horizontal="center" vertical="center" wrapText="1"/>
    </xf>
    <xf numFmtId="0" fontId="0" fillId="0" borderId="20" xfId="0" applyBorder="1" applyAlignment="1">
      <alignment vertical="center" wrapText="1"/>
    </xf>
    <xf numFmtId="0" fontId="19"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0" fillId="0" borderId="22" xfId="0" applyBorder="1" applyAlignment="1">
      <alignment vertical="center" wrapText="1"/>
    </xf>
    <xf numFmtId="0" fontId="2" fillId="8" borderId="22" xfId="0" applyFont="1" applyFill="1" applyBorder="1" applyAlignment="1">
      <alignment horizontal="center" vertical="center" wrapText="1"/>
    </xf>
    <xf numFmtId="0" fontId="0" fillId="13" borderId="23" xfId="0" applyFill="1" applyBorder="1" applyAlignment="1">
      <alignment vertical="center" wrapText="1"/>
    </xf>
    <xf numFmtId="0" fontId="3" fillId="0" borderId="6" xfId="0" applyFont="1" applyBorder="1"/>
    <xf numFmtId="0" fontId="3" fillId="0" borderId="19" xfId="0" applyFont="1" applyBorder="1"/>
    <xf numFmtId="0" fontId="0" fillId="0" borderId="19" xfId="0" applyBorder="1"/>
    <xf numFmtId="0" fontId="0" fillId="0" borderId="24" xfId="0" applyBorder="1"/>
    <xf numFmtId="0" fontId="0" fillId="0" borderId="2" xfId="0" applyBorder="1" applyAlignment="1">
      <alignment horizontal="center" vertical="center" wrapText="1"/>
    </xf>
    <xf numFmtId="0" fontId="0" fillId="0" borderId="2" xfId="0" applyBorder="1" applyAlignment="1">
      <alignment vertical="center" wrapText="1"/>
    </xf>
    <xf numFmtId="0" fontId="19" fillId="0" borderId="2" xfId="0" applyFont="1" applyBorder="1" applyAlignment="1">
      <alignment horizontal="center" vertical="center" wrapText="1"/>
    </xf>
    <xf numFmtId="0" fontId="0" fillId="0" borderId="20" xfId="0" quotePrefix="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top"/>
    </xf>
    <xf numFmtId="0" fontId="5" fillId="0" borderId="0" xfId="0" applyFont="1"/>
    <xf numFmtId="0" fontId="0" fillId="0" borderId="26" xfId="0" applyBorder="1"/>
    <xf numFmtId="0" fontId="0" fillId="0" borderId="0" xfId="0" applyAlignment="1">
      <alignment horizontal="left" vertical="top"/>
    </xf>
    <xf numFmtId="0" fontId="0" fillId="0" borderId="1" xfId="0" applyBorder="1"/>
    <xf numFmtId="0" fontId="0" fillId="0" borderId="1" xfId="0" applyBorder="1" applyAlignment="1">
      <alignment wrapText="1"/>
    </xf>
    <xf numFmtId="0" fontId="0" fillId="0" borderId="2" xfId="0" applyBorder="1" applyAlignment="1">
      <alignment wrapText="1"/>
    </xf>
    <xf numFmtId="0" fontId="0" fillId="0" borderId="1" xfId="0" applyBorder="1" applyAlignment="1">
      <alignment horizontal="center" vertical="center"/>
    </xf>
    <xf numFmtId="0" fontId="0" fillId="0" borderId="1" xfId="0" applyBorder="1" applyAlignment="1">
      <alignment vertical="center"/>
    </xf>
    <xf numFmtId="0" fontId="23" fillId="0" borderId="1" xfId="0" applyFont="1" applyBorder="1" applyAlignment="1">
      <alignment horizontal="center" vertical="center" wrapText="1"/>
    </xf>
    <xf numFmtId="0" fontId="0" fillId="0" borderId="1" xfId="0" applyBorder="1" applyAlignment="1">
      <alignment vertical="top" wrapText="1"/>
    </xf>
    <xf numFmtId="0" fontId="0" fillId="0" borderId="1" xfId="0" applyBorder="1" applyAlignment="1">
      <alignment horizontal="left" vertical="center"/>
    </xf>
    <xf numFmtId="0" fontId="0" fillId="0" borderId="0" xfId="0" applyAlignment="1">
      <alignment horizontal="left"/>
    </xf>
    <xf numFmtId="0" fontId="0" fillId="0" borderId="0" xfId="0" applyAlignment="1">
      <alignment horizontal="left" vertical="center"/>
    </xf>
    <xf numFmtId="12" fontId="0" fillId="0" borderId="0" xfId="0" applyNumberFormat="1" applyAlignment="1">
      <alignment horizontal="left" vertical="center"/>
    </xf>
    <xf numFmtId="0" fontId="26" fillId="0" borderId="1" xfId="0" applyFont="1" applyBorder="1" applyAlignment="1">
      <alignment horizontal="center" vertical="center" wrapText="1"/>
    </xf>
    <xf numFmtId="0" fontId="19" fillId="0" borderId="4" xfId="0" applyFont="1" applyBorder="1" applyAlignment="1">
      <alignment horizontal="center" vertical="center" wrapText="1"/>
    </xf>
    <xf numFmtId="0" fontId="27" fillId="15"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9" fillId="0" borderId="0" xfId="0" applyFont="1" applyAlignment="1">
      <alignment horizontal="left"/>
    </xf>
    <xf numFmtId="0" fontId="29" fillId="0" borderId="0" xfId="0" applyFont="1" applyAlignment="1">
      <alignment horizontal="left" vertical="center"/>
    </xf>
    <xf numFmtId="12" fontId="29" fillId="0" borderId="0" xfId="0" applyNumberFormat="1" applyFont="1" applyAlignment="1">
      <alignment horizontal="left" vertical="center"/>
    </xf>
    <xf numFmtId="0" fontId="30" fillId="0" borderId="0" xfId="0" applyFont="1" applyAlignment="1">
      <alignment horizontal="left" vertical="center"/>
    </xf>
    <xf numFmtId="0" fontId="3" fillId="0" borderId="0" xfId="0" applyFont="1"/>
    <xf numFmtId="0" fontId="0" fillId="0" borderId="0" xfId="0" applyAlignment="1">
      <alignment wrapText="1"/>
    </xf>
    <xf numFmtId="0" fontId="0" fillId="0" borderId="1" xfId="0" applyBorder="1" applyAlignment="1">
      <alignment horizontal="center" vertical="top" wrapText="1"/>
    </xf>
    <xf numFmtId="0" fontId="0" fillId="0" borderId="1" xfId="0" applyBorder="1" applyAlignment="1">
      <alignment horizontal="left" vertical="center" wrapText="1"/>
    </xf>
    <xf numFmtId="0" fontId="3" fillId="2" borderId="1" xfId="0" applyFont="1" applyFill="1" applyBorder="1" applyAlignment="1">
      <alignment horizontal="center" vertical="center"/>
    </xf>
    <xf numFmtId="0" fontId="36" fillId="0" borderId="0" xfId="0" applyFont="1" applyAlignment="1">
      <alignment horizontal="left" vertical="center"/>
    </xf>
    <xf numFmtId="0" fontId="0" fillId="17" borderId="0" xfId="0" applyFill="1"/>
    <xf numFmtId="0" fontId="2" fillId="15" borderId="1" xfId="0" applyFont="1" applyFill="1" applyBorder="1" applyAlignment="1">
      <alignment horizontal="center" vertical="center" wrapText="1"/>
    </xf>
    <xf numFmtId="0" fontId="19" fillId="0" borderId="1" xfId="0" applyFont="1" applyBorder="1" applyAlignment="1">
      <alignment vertical="center" wrapText="1"/>
    </xf>
    <xf numFmtId="0" fontId="19" fillId="0" borderId="1" xfId="0" applyFont="1" applyBorder="1" applyAlignment="1">
      <alignment horizontal="left" vertical="center" wrapText="1"/>
    </xf>
    <xf numFmtId="0" fontId="26" fillId="14" borderId="0" xfId="0" applyFont="1" applyFill="1" applyAlignment="1">
      <alignment horizontal="left" vertical="center" wrapText="1"/>
    </xf>
    <xf numFmtId="0" fontId="19" fillId="14" borderId="0" xfId="0" applyFont="1" applyFill="1" applyAlignment="1">
      <alignment horizontal="center" vertical="center" wrapText="1"/>
    </xf>
    <xf numFmtId="0" fontId="38" fillId="14" borderId="0" xfId="0" applyFont="1" applyFill="1" applyAlignment="1">
      <alignment horizontal="left" vertical="center" wrapText="1"/>
    </xf>
    <xf numFmtId="0" fontId="19" fillId="14" borderId="0" xfId="0" applyFont="1" applyFill="1" applyAlignment="1">
      <alignment horizontal="left" vertical="center" wrapText="1"/>
    </xf>
    <xf numFmtId="0" fontId="19" fillId="0" borderId="0" xfId="0" applyFont="1" applyAlignment="1">
      <alignment horizontal="center" vertical="center" wrapText="1"/>
    </xf>
    <xf numFmtId="0" fontId="21" fillId="0" borderId="0" xfId="0" applyFont="1"/>
    <xf numFmtId="0" fontId="6" fillId="0" borderId="0" xfId="0" applyFont="1" applyAlignment="1">
      <alignment horizontal="left" vertical="center"/>
    </xf>
    <xf numFmtId="164" fontId="19" fillId="0" borderId="1" xfId="0" applyNumberFormat="1" applyFont="1" applyBorder="1" applyAlignment="1">
      <alignment horizontal="center" vertical="center" wrapText="1"/>
    </xf>
    <xf numFmtId="0" fontId="42" fillId="0" borderId="0" xfId="0" applyFont="1" applyAlignment="1">
      <alignment vertical="center"/>
    </xf>
    <xf numFmtId="0" fontId="37" fillId="2" borderId="1" xfId="0" applyFont="1" applyFill="1" applyBorder="1" applyAlignment="1">
      <alignment horizontal="center" vertical="center" wrapText="1"/>
    </xf>
    <xf numFmtId="0" fontId="3" fillId="0" borderId="0" xfId="0" applyFont="1" applyAlignment="1">
      <alignment horizontal="left" vertical="center"/>
    </xf>
    <xf numFmtId="0" fontId="43" fillId="0" borderId="0" xfId="0" applyFont="1" applyAlignment="1">
      <alignment vertical="center"/>
    </xf>
    <xf numFmtId="0" fontId="2" fillId="20" borderId="1" xfId="0" applyFont="1" applyFill="1" applyBorder="1" applyAlignment="1">
      <alignment horizontal="center" vertical="center" wrapText="1"/>
    </xf>
    <xf numFmtId="0" fontId="3" fillId="0" borderId="0" xfId="0" applyFont="1" applyAlignment="1">
      <alignment horizontal="left"/>
    </xf>
    <xf numFmtId="0" fontId="19" fillId="0" borderId="1" xfId="0" applyFont="1" applyBorder="1" applyAlignment="1">
      <alignment horizontal="center" wrapText="1"/>
    </xf>
    <xf numFmtId="0" fontId="19" fillId="0" borderId="1" xfId="0" applyFont="1" applyBorder="1" applyAlignment="1">
      <alignment horizontal="left" wrapText="1"/>
    </xf>
    <xf numFmtId="0" fontId="0" fillId="16" borderId="0" xfId="0" applyFill="1"/>
    <xf numFmtId="0" fontId="0" fillId="0" borderId="1" xfId="0" applyBorder="1" applyAlignment="1">
      <alignment horizontal="center"/>
    </xf>
    <xf numFmtId="0" fontId="5" fillId="0" borderId="0" xfId="0" applyFont="1" applyAlignment="1">
      <alignment horizontal="left" vertical="top"/>
    </xf>
    <xf numFmtId="0" fontId="2" fillId="21" borderId="1" xfId="0" applyFont="1" applyFill="1" applyBorder="1" applyAlignment="1">
      <alignment horizontal="center" vertical="center" wrapText="1"/>
    </xf>
    <xf numFmtId="0" fontId="19" fillId="0" borderId="20" xfId="0" applyFont="1" applyBorder="1" applyAlignment="1">
      <alignment vertical="center" wrapText="1"/>
    </xf>
    <xf numFmtId="0" fontId="19" fillId="0" borderId="3" xfId="0" applyFont="1" applyBorder="1" applyAlignment="1">
      <alignment horizontal="center" vertical="center" wrapText="1"/>
    </xf>
    <xf numFmtId="0" fontId="19" fillId="0" borderId="0" xfId="0" applyFont="1" applyAlignment="1">
      <alignment horizontal="left" vertical="center"/>
    </xf>
    <xf numFmtId="0" fontId="26" fillId="18" borderId="1" xfId="0" applyFont="1" applyFill="1" applyBorder="1" applyAlignment="1">
      <alignment horizontal="center" vertical="center"/>
    </xf>
    <xf numFmtId="0" fontId="3" fillId="18" borderId="1" xfId="0" applyFont="1" applyFill="1" applyBorder="1" applyAlignment="1">
      <alignment horizontal="center"/>
    </xf>
    <xf numFmtId="0" fontId="26" fillId="21" borderId="1" xfId="0" applyFont="1" applyFill="1" applyBorder="1" applyAlignment="1">
      <alignment horizontal="center" vertical="center"/>
    </xf>
    <xf numFmtId="0" fontId="3" fillId="21" borderId="1" xfId="0" applyFont="1" applyFill="1" applyBorder="1" applyAlignment="1">
      <alignment horizontal="center"/>
    </xf>
    <xf numFmtId="0" fontId="43" fillId="0" borderId="0" xfId="0" applyFont="1"/>
    <xf numFmtId="0" fontId="19" fillId="0" borderId="1" xfId="0" applyFont="1" applyBorder="1" applyAlignment="1">
      <alignment vertical="center"/>
    </xf>
    <xf numFmtId="0" fontId="19" fillId="0" borderId="20" xfId="0" applyFont="1" applyBorder="1" applyAlignment="1">
      <alignment vertical="center"/>
    </xf>
    <xf numFmtId="0" fontId="19" fillId="0" borderId="1" xfId="0" applyFont="1" applyBorder="1" applyAlignment="1">
      <alignment horizontal="left" vertical="top" wrapText="1"/>
    </xf>
    <xf numFmtId="0" fontId="43" fillId="0" borderId="0" xfId="0" applyFont="1" applyAlignment="1">
      <alignment horizontal="left" vertical="center"/>
    </xf>
    <xf numFmtId="0" fontId="6" fillId="0" borderId="0" xfId="0" applyFont="1" applyAlignment="1">
      <alignment horizontal="left"/>
    </xf>
    <xf numFmtId="0" fontId="1" fillId="22" borderId="1" xfId="0" applyFont="1" applyFill="1" applyBorder="1" applyAlignment="1">
      <alignment horizontal="center" vertical="top" wrapText="1"/>
    </xf>
    <xf numFmtId="0" fontId="6" fillId="0" borderId="1" xfId="0" applyFont="1" applyBorder="1" applyAlignment="1">
      <alignment horizontal="center" vertical="top" wrapText="1"/>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horizontal="left" vertical="center" wrapText="1"/>
    </xf>
    <xf numFmtId="0" fontId="8" fillId="0" borderId="0" xfId="0" applyFont="1" applyAlignment="1">
      <alignment vertical="center" wrapText="1"/>
    </xf>
    <xf numFmtId="0" fontId="8" fillId="7" borderId="11" xfId="0" applyFont="1" applyFill="1" applyBorder="1" applyAlignment="1">
      <alignment vertical="center" wrapText="1"/>
    </xf>
    <xf numFmtId="0" fontId="1" fillId="0" borderId="0" xfId="0" applyFont="1" applyAlignment="1">
      <alignment vertical="center" wrapText="1"/>
    </xf>
    <xf numFmtId="0" fontId="8" fillId="7" borderId="0" xfId="0" applyFont="1" applyFill="1" applyAlignment="1">
      <alignment horizontal="center" vertical="center"/>
    </xf>
    <xf numFmtId="0" fontId="3" fillId="0" borderId="1" xfId="1" applyNumberFormat="1" applyFont="1" applyFill="1" applyBorder="1" applyAlignment="1">
      <alignment vertical="center" wrapText="1"/>
    </xf>
    <xf numFmtId="0" fontId="0" fillId="0" borderId="0" xfId="0" applyAlignment="1">
      <alignment vertical="top" wrapText="1"/>
    </xf>
    <xf numFmtId="0" fontId="0" fillId="12" borderId="16" xfId="0" applyFill="1" applyBorder="1"/>
    <xf numFmtId="0" fontId="0" fillId="12" borderId="17" xfId="0" applyFill="1" applyBorder="1"/>
    <xf numFmtId="0" fontId="0" fillId="12" borderId="18" xfId="0" applyFill="1" applyBorder="1"/>
    <xf numFmtId="0" fontId="0" fillId="12" borderId="7" xfId="0" applyFill="1" applyBorder="1"/>
    <xf numFmtId="0" fontId="0" fillId="12" borderId="9" xfId="0" applyFill="1" applyBorder="1"/>
    <xf numFmtId="0" fontId="0" fillId="12" borderId="0" xfId="0" applyFill="1"/>
    <xf numFmtId="0" fontId="0" fillId="12" borderId="10" xfId="0" applyFill="1" applyBorder="1"/>
    <xf numFmtId="0" fontId="0" fillId="12" borderId="11" xfId="0" applyFill="1" applyBorder="1"/>
    <xf numFmtId="0" fontId="0" fillId="12" borderId="12" xfId="0" applyFill="1" applyBorder="1"/>
    <xf numFmtId="0" fontId="26" fillId="0" borderId="2" xfId="0" applyFont="1" applyBorder="1" applyAlignment="1">
      <alignment horizontal="center" vertical="center" wrapText="1"/>
    </xf>
    <xf numFmtId="0" fontId="5" fillId="2" borderId="16" xfId="0" applyFont="1" applyFill="1" applyBorder="1"/>
    <xf numFmtId="0" fontId="0" fillId="2" borderId="17" xfId="0" applyFill="1" applyBorder="1"/>
    <xf numFmtId="0" fontId="0" fillId="0" borderId="17" xfId="0" applyBorder="1"/>
    <xf numFmtId="0" fontId="0" fillId="0" borderId="18" xfId="0" applyBorder="1"/>
    <xf numFmtId="0" fontId="0" fillId="0" borderId="7" xfId="0" applyBorder="1"/>
    <xf numFmtId="0" fontId="0" fillId="0" borderId="9" xfId="0" applyBorder="1"/>
    <xf numFmtId="0" fontId="0" fillId="0" borderId="10" xfId="0" applyBorder="1"/>
    <xf numFmtId="0" fontId="0" fillId="0" borderId="11" xfId="0" applyBorder="1"/>
    <xf numFmtId="0" fontId="0" fillId="0" borderId="12" xfId="0" applyBorder="1"/>
    <xf numFmtId="0" fontId="5" fillId="0" borderId="16" xfId="0"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7" xfId="0" applyBorder="1" applyAlignment="1">
      <alignment vertical="center"/>
    </xf>
    <xf numFmtId="0" fontId="0" fillId="0" borderId="9" xfId="0" applyBorder="1" applyAlignment="1">
      <alignment vertical="center"/>
    </xf>
    <xf numFmtId="0" fontId="0" fillId="0" borderId="11" xfId="0" applyBorder="1" applyAlignment="1">
      <alignment vertical="center"/>
    </xf>
    <xf numFmtId="0" fontId="5" fillId="6" borderId="7" xfId="0" applyFont="1" applyFill="1" applyBorder="1"/>
    <xf numFmtId="0" fontId="0" fillId="6" borderId="0" xfId="0" applyFill="1"/>
    <xf numFmtId="0" fontId="0" fillId="0" borderId="7" xfId="0" applyBorder="1" applyAlignment="1">
      <alignment horizontal="center" vertical="center"/>
    </xf>
    <xf numFmtId="0" fontId="0" fillId="0" borderId="7" xfId="0" applyBorder="1" applyAlignment="1">
      <alignment horizontal="center" vertical="top"/>
    </xf>
    <xf numFmtId="0" fontId="0" fillId="0" borderId="36" xfId="0" applyBorder="1"/>
    <xf numFmtId="0" fontId="0" fillId="0" borderId="37" xfId="0" applyBorder="1"/>
    <xf numFmtId="0" fontId="0" fillId="6" borderId="11" xfId="0" applyFill="1" applyBorder="1"/>
    <xf numFmtId="0" fontId="0" fillId="6" borderId="17" xfId="0" applyFill="1" applyBorder="1"/>
    <xf numFmtId="12" fontId="3" fillId="6" borderId="0" xfId="0" applyNumberFormat="1" applyFont="1" applyFill="1" applyAlignment="1">
      <alignment horizontal="center" vertical="center"/>
    </xf>
    <xf numFmtId="0" fontId="3" fillId="6" borderId="0" xfId="0" applyFont="1" applyFill="1" applyAlignment="1">
      <alignment horizontal="center" vertical="center"/>
    </xf>
    <xf numFmtId="0" fontId="3" fillId="6" borderId="0" xfId="0" applyFont="1" applyFill="1" applyAlignment="1">
      <alignment horizontal="center"/>
    </xf>
    <xf numFmtId="0" fontId="3" fillId="6" borderId="0" xfId="0" applyFont="1" applyFill="1"/>
    <xf numFmtId="0" fontId="5" fillId="0" borderId="16" xfId="0" applyFont="1" applyBorder="1" applyAlignment="1">
      <alignment horizontal="left" vertical="center"/>
    </xf>
    <xf numFmtId="12" fontId="3" fillId="0" borderId="17" xfId="0" applyNumberFormat="1" applyFont="1" applyBorder="1" applyAlignment="1">
      <alignment horizontal="center" vertical="center"/>
    </xf>
    <xf numFmtId="0" fontId="3" fillId="0" borderId="17" xfId="0" applyFont="1" applyBorder="1" applyAlignment="1">
      <alignment horizontal="center" vertical="center"/>
    </xf>
    <xf numFmtId="0" fontId="3" fillId="0" borderId="17" xfId="0" applyFont="1" applyBorder="1" applyAlignment="1">
      <alignment horizontal="center"/>
    </xf>
    <xf numFmtId="0" fontId="0" fillId="0" borderId="7" xfId="0" applyBorder="1" applyAlignment="1">
      <alignment horizontal="left" vertical="center"/>
    </xf>
    <xf numFmtId="12" fontId="3" fillId="0" borderId="0" xfId="0" applyNumberFormat="1" applyFont="1" applyAlignment="1">
      <alignment horizontal="center" vertical="center"/>
    </xf>
    <xf numFmtId="0" fontId="3" fillId="0" borderId="0" xfId="0" applyFont="1" applyAlignment="1">
      <alignment horizontal="center" vertical="center"/>
    </xf>
    <xf numFmtId="0" fontId="0" fillId="0" borderId="10" xfId="0" applyBorder="1" applyAlignment="1">
      <alignment horizontal="left" vertical="center"/>
    </xf>
    <xf numFmtId="12" fontId="3" fillId="0" borderId="11" xfId="0" applyNumberFormat="1"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horizontal="center"/>
    </xf>
    <xf numFmtId="0" fontId="5" fillId="2" borderId="16" xfId="0" applyFont="1" applyFill="1" applyBorder="1" applyAlignment="1">
      <alignment horizontal="left" vertical="center"/>
    </xf>
    <xf numFmtId="0" fontId="0" fillId="0" borderId="17" xfId="0" applyBorder="1" applyAlignment="1">
      <alignment horizontal="left" vertical="center"/>
    </xf>
    <xf numFmtId="0" fontId="0" fillId="0" borderId="17" xfId="0" applyBorder="1" applyAlignment="1">
      <alignment horizontal="left"/>
    </xf>
    <xf numFmtId="0" fontId="0" fillId="0" borderId="17" xfId="0" applyBorder="1" applyAlignment="1">
      <alignment horizontal="center" vertical="center"/>
    </xf>
    <xf numFmtId="12" fontId="0" fillId="0" borderId="7" xfId="0" applyNumberFormat="1" applyBorder="1" applyAlignment="1">
      <alignment horizontal="left" vertical="center"/>
    </xf>
    <xf numFmtId="12" fontId="0" fillId="0" borderId="11" xfId="0" applyNumberFormat="1" applyBorder="1" applyAlignment="1">
      <alignment horizontal="left" vertical="center"/>
    </xf>
    <xf numFmtId="0" fontId="0" fillId="0" borderId="11" xfId="0" applyBorder="1" applyAlignment="1">
      <alignment horizontal="left" vertical="center"/>
    </xf>
    <xf numFmtId="0" fontId="0" fillId="0" borderId="11" xfId="0" applyBorder="1" applyAlignment="1">
      <alignment horizontal="left"/>
    </xf>
    <xf numFmtId="0" fontId="0" fillId="0" borderId="11" xfId="0" applyBorder="1" applyAlignment="1">
      <alignment horizontal="center" vertical="center"/>
    </xf>
    <xf numFmtId="0" fontId="0" fillId="0" borderId="16" xfId="0" applyBorder="1"/>
    <xf numFmtId="0" fontId="0" fillId="0" borderId="9" xfId="0" applyBorder="1" applyAlignment="1">
      <alignment horizontal="left"/>
    </xf>
    <xf numFmtId="0" fontId="0" fillId="0" borderId="18" xfId="0" applyBorder="1" applyAlignment="1">
      <alignment horizontal="left"/>
    </xf>
    <xf numFmtId="12" fontId="5" fillId="0" borderId="16" xfId="0" applyNumberFormat="1" applyFont="1" applyBorder="1" applyAlignment="1">
      <alignment horizontal="left" vertical="center"/>
    </xf>
    <xf numFmtId="12" fontId="0" fillId="0" borderId="17" xfId="0" applyNumberFormat="1" applyBorder="1" applyAlignment="1">
      <alignment horizontal="left" vertical="center"/>
    </xf>
    <xf numFmtId="12" fontId="0" fillId="0" borderId="10" xfId="0" applyNumberFormat="1" applyBorder="1" applyAlignment="1">
      <alignment horizontal="left" vertical="center"/>
    </xf>
    <xf numFmtId="0" fontId="0" fillId="0" borderId="26" xfId="0" applyBorder="1" applyAlignment="1">
      <alignment horizontal="left" vertical="center"/>
    </xf>
    <xf numFmtId="0" fontId="0" fillId="0" borderId="26" xfId="0" applyBorder="1" applyAlignment="1">
      <alignment horizontal="left"/>
    </xf>
    <xf numFmtId="0" fontId="0" fillId="0" borderId="27" xfId="0" applyBorder="1"/>
    <xf numFmtId="0" fontId="0" fillId="0" borderId="28" xfId="0" applyBorder="1"/>
    <xf numFmtId="0" fontId="19" fillId="0" borderId="0" xfId="0" applyFont="1" applyAlignment="1">
      <alignment horizontal="left" vertical="center" wrapText="1"/>
    </xf>
    <xf numFmtId="0" fontId="38" fillId="0" borderId="0" xfId="0" applyFont="1" applyAlignment="1">
      <alignment horizontal="left" vertical="center" wrapText="1"/>
    </xf>
    <xf numFmtId="0" fontId="26" fillId="14" borderId="16" xfId="0" applyFont="1" applyFill="1" applyBorder="1" applyAlignment="1">
      <alignment horizontal="center" vertical="center" wrapText="1"/>
    </xf>
    <xf numFmtId="0" fontId="26" fillId="14" borderId="17" xfId="0" applyFont="1" applyFill="1" applyBorder="1" applyAlignment="1">
      <alignment horizontal="left" vertical="center" wrapText="1"/>
    </xf>
    <xf numFmtId="0" fontId="28" fillId="14" borderId="17" xfId="0" applyFont="1" applyFill="1" applyBorder="1" applyAlignment="1">
      <alignment horizontal="left" vertical="center" wrapText="1"/>
    </xf>
    <xf numFmtId="0" fontId="26" fillId="14" borderId="17" xfId="0" applyFont="1" applyFill="1" applyBorder="1" applyAlignment="1">
      <alignment horizontal="center" vertical="center" wrapText="1"/>
    </xf>
    <xf numFmtId="0" fontId="26" fillId="14" borderId="18" xfId="0" applyFont="1" applyFill="1" applyBorder="1" applyAlignment="1">
      <alignment horizontal="left" vertical="center" wrapText="1"/>
    </xf>
    <xf numFmtId="0" fontId="19" fillId="14" borderId="7" xfId="0" applyFont="1" applyFill="1" applyBorder="1" applyAlignment="1">
      <alignment horizontal="center" vertical="center" wrapText="1"/>
    </xf>
    <xf numFmtId="0" fontId="19" fillId="14" borderId="9" xfId="0" applyFont="1" applyFill="1" applyBorder="1" applyAlignment="1">
      <alignment horizontal="left" vertical="center" wrapText="1"/>
    </xf>
    <xf numFmtId="0" fontId="26" fillId="14" borderId="7" xfId="0" applyFont="1" applyFill="1" applyBorder="1" applyAlignment="1">
      <alignment horizontal="center" vertical="center" wrapText="1"/>
    </xf>
    <xf numFmtId="0" fontId="26" fillId="14" borderId="0" xfId="0" applyFont="1" applyFill="1" applyAlignment="1">
      <alignment horizontal="left" vertical="center"/>
    </xf>
    <xf numFmtId="0" fontId="0" fillId="14" borderId="10" xfId="0" applyFill="1" applyBorder="1"/>
    <xf numFmtId="0" fontId="26" fillId="14" borderId="11" xfId="0" applyFont="1" applyFill="1" applyBorder="1" applyAlignment="1">
      <alignment horizontal="left" vertical="center"/>
    </xf>
    <xf numFmtId="0" fontId="0" fillId="14" borderId="11" xfId="0" applyFill="1" applyBorder="1"/>
    <xf numFmtId="0" fontId="0" fillId="14" borderId="12" xfId="0" applyFill="1" applyBorder="1"/>
    <xf numFmtId="12" fontId="5" fillId="0" borderId="17" xfId="0" applyNumberFormat="1" applyFont="1" applyBorder="1" applyAlignment="1">
      <alignment horizontal="left" vertical="center"/>
    </xf>
    <xf numFmtId="12" fontId="21" fillId="0" borderId="0" xfId="0" applyNumberFormat="1" applyFont="1" applyAlignment="1">
      <alignment horizontal="left" vertical="center"/>
    </xf>
    <xf numFmtId="0" fontId="5" fillId="2" borderId="17" xfId="0" applyFont="1" applyFill="1" applyBorder="1" applyAlignment="1">
      <alignment horizontal="left" vertical="center"/>
    </xf>
    <xf numFmtId="0" fontId="23" fillId="0" borderId="7" xfId="0" applyFont="1" applyBorder="1"/>
    <xf numFmtId="0" fontId="23" fillId="0" borderId="0" xfId="0" applyFont="1" applyAlignment="1">
      <alignment horizontal="left" vertical="center"/>
    </xf>
    <xf numFmtId="12" fontId="23" fillId="0" borderId="0" xfId="0" applyNumberFormat="1" applyFont="1" applyAlignment="1">
      <alignment horizontal="left" vertical="center"/>
    </xf>
    <xf numFmtId="0" fontId="5" fillId="0" borderId="0" xfId="0" applyFont="1" applyAlignment="1">
      <alignment horizontal="left" vertical="center"/>
    </xf>
    <xf numFmtId="0" fontId="5" fillId="29" borderId="16" xfId="0" applyFont="1" applyFill="1" applyBorder="1"/>
    <xf numFmtId="0" fontId="5" fillId="18" borderId="16" xfId="0" applyFont="1" applyFill="1" applyBorder="1" applyAlignment="1">
      <alignment horizontal="left" vertical="center"/>
    </xf>
    <xf numFmtId="0" fontId="0" fillId="18" borderId="17" xfId="0" applyFill="1" applyBorder="1"/>
    <xf numFmtId="0" fontId="0" fillId="0" borderId="9" xfId="0" applyBorder="1" applyAlignment="1">
      <alignment horizontal="center" vertical="center"/>
    </xf>
    <xf numFmtId="0" fontId="0" fillId="0" borderId="11" xfId="0" applyBorder="1" applyAlignment="1">
      <alignment horizontal="center"/>
    </xf>
    <xf numFmtId="0" fontId="0" fillId="0" borderId="12" xfId="0" applyBorder="1" applyAlignment="1">
      <alignment horizontal="center" vertical="center"/>
    </xf>
    <xf numFmtId="0" fontId="0" fillId="0" borderId="18" xfId="0" applyBorder="1" applyAlignment="1">
      <alignment horizontal="center" vertical="center"/>
    </xf>
    <xf numFmtId="0" fontId="30" fillId="18" borderId="1" xfId="0" applyFont="1" applyFill="1" applyBorder="1" applyAlignment="1">
      <alignment horizontal="center" vertical="center"/>
    </xf>
    <xf numFmtId="9" fontId="0" fillId="0" borderId="1" xfId="0" applyNumberFormat="1" applyBorder="1" applyAlignment="1">
      <alignment horizontal="center" vertical="center" wrapText="1"/>
    </xf>
    <xf numFmtId="0" fontId="0" fillId="27" borderId="1" xfId="0" applyFill="1" applyBorder="1" applyAlignment="1">
      <alignment vertical="center" wrapText="1"/>
    </xf>
    <xf numFmtId="0" fontId="30" fillId="18" borderId="1" xfId="0" applyFont="1" applyFill="1" applyBorder="1" applyAlignment="1">
      <alignment horizontal="center" vertical="center" wrapText="1"/>
    </xf>
    <xf numFmtId="0" fontId="51" fillId="0" borderId="1" xfId="0" applyFont="1" applyBorder="1" applyAlignment="1">
      <alignment horizontal="center" vertical="center"/>
    </xf>
    <xf numFmtId="0" fontId="0" fillId="0" borderId="1" xfId="0" applyBorder="1" applyAlignment="1">
      <alignment horizontal="left" vertical="center" wrapText="1" indent="1"/>
    </xf>
    <xf numFmtId="0" fontId="0" fillId="26" borderId="1" xfId="0" applyFill="1" applyBorder="1" applyAlignment="1">
      <alignment vertical="center" wrapText="1"/>
    </xf>
    <xf numFmtId="0" fontId="0" fillId="31" borderId="1" xfId="0" applyFill="1" applyBorder="1" applyAlignment="1">
      <alignment vertical="center" wrapText="1"/>
    </xf>
    <xf numFmtId="12" fontId="0" fillId="0" borderId="0" xfId="0" applyNumberFormat="1" applyAlignment="1">
      <alignment horizontal="left"/>
    </xf>
    <xf numFmtId="0" fontId="1" fillId="0" borderId="1" xfId="0" applyFont="1" applyBorder="1" applyAlignment="1">
      <alignment horizontal="center" vertical="center" wrapText="1"/>
    </xf>
    <xf numFmtId="0" fontId="2" fillId="0" borderId="1" xfId="0" applyFont="1" applyBorder="1" applyAlignment="1">
      <alignment vertical="center" wrapText="1"/>
    </xf>
    <xf numFmtId="0" fontId="23" fillId="0" borderId="1" xfId="0" applyFont="1" applyBorder="1" applyAlignment="1">
      <alignment vertical="center" wrapText="1"/>
    </xf>
    <xf numFmtId="0" fontId="30" fillId="18" borderId="2" xfId="0" applyFont="1" applyFill="1" applyBorder="1" applyAlignment="1">
      <alignment horizontal="center" vertical="center"/>
    </xf>
    <xf numFmtId="0" fontId="30" fillId="18" borderId="2" xfId="0" applyFont="1" applyFill="1" applyBorder="1" applyAlignment="1">
      <alignment horizontal="center" vertical="center" wrapText="1"/>
    </xf>
    <xf numFmtId="0" fontId="51" fillId="19" borderId="1" xfId="0" applyFont="1" applyFill="1" applyBorder="1" applyAlignment="1">
      <alignment vertical="center"/>
    </xf>
    <xf numFmtId="0" fontId="0" fillId="0" borderId="28" xfId="0" applyBorder="1" applyAlignment="1">
      <alignment vertical="top" wrapText="1"/>
    </xf>
    <xf numFmtId="0" fontId="0" fillId="0" borderId="28" xfId="0" applyBorder="1" applyAlignment="1">
      <alignment vertical="center"/>
    </xf>
    <xf numFmtId="0" fontId="0" fillId="0" borderId="1" xfId="0" applyBorder="1" applyAlignment="1">
      <alignment horizontal="center" vertical="top"/>
    </xf>
    <xf numFmtId="0" fontId="5" fillId="29" borderId="0" xfId="0" applyFont="1" applyFill="1" applyAlignment="1">
      <alignment vertical="top"/>
    </xf>
    <xf numFmtId="0" fontId="0" fillId="0" borderId="1" xfId="0" applyBorder="1" applyAlignment="1">
      <alignment vertical="top"/>
    </xf>
    <xf numFmtId="0" fontId="2" fillId="0" borderId="1" xfId="0" applyFont="1" applyBorder="1" applyAlignment="1">
      <alignment horizontal="center" vertical="center" wrapText="1"/>
    </xf>
    <xf numFmtId="2" fontId="19" fillId="0" borderId="1" xfId="0" applyNumberFormat="1" applyFont="1" applyBorder="1" applyAlignment="1">
      <alignment horizontal="center" vertical="center" wrapText="1"/>
    </xf>
    <xf numFmtId="0" fontId="6" fillId="0" borderId="0" xfId="0" applyFont="1"/>
    <xf numFmtId="0" fontId="3" fillId="18" borderId="13" xfId="0" applyFont="1" applyFill="1" applyBorder="1" applyAlignment="1">
      <alignment horizontal="center"/>
    </xf>
    <xf numFmtId="0" fontId="20" fillId="18" borderId="1" xfId="0" applyFont="1" applyFill="1" applyBorder="1" applyAlignment="1">
      <alignment horizontal="center"/>
    </xf>
    <xf numFmtId="0" fontId="23" fillId="0" borderId="1" xfId="0" applyFont="1" applyBorder="1" applyAlignment="1">
      <alignment horizontal="center"/>
    </xf>
    <xf numFmtId="0" fontId="23" fillId="0" borderId="0" xfId="0" applyFont="1" applyAlignment="1">
      <alignment horizontal="center"/>
    </xf>
    <xf numFmtId="0" fontId="19" fillId="0" borderId="0" xfId="0" applyFont="1" applyAlignment="1">
      <alignment vertical="center" wrapText="1"/>
    </xf>
    <xf numFmtId="0" fontId="19" fillId="0" borderId="4" xfId="0" applyFont="1" applyBorder="1" applyAlignment="1">
      <alignment vertical="center" wrapText="1"/>
    </xf>
    <xf numFmtId="0" fontId="30" fillId="18" borderId="20" xfId="0" applyFont="1" applyFill="1" applyBorder="1" applyAlignment="1">
      <alignment horizontal="center" vertical="center"/>
    </xf>
    <xf numFmtId="0" fontId="30" fillId="18" borderId="25" xfId="0" applyFont="1" applyFill="1" applyBorder="1" applyAlignment="1">
      <alignment horizontal="center" vertical="center" wrapText="1"/>
    </xf>
    <xf numFmtId="0" fontId="30" fillId="18" borderId="26" xfId="0" applyFont="1" applyFill="1" applyBorder="1" applyAlignment="1">
      <alignment horizontal="center" vertical="center" wrapText="1"/>
    </xf>
    <xf numFmtId="0" fontId="51" fillId="19" borderId="1" xfId="0" applyFont="1" applyFill="1" applyBorder="1" applyAlignment="1">
      <alignment horizontal="center" vertical="center"/>
    </xf>
    <xf numFmtId="0" fontId="55" fillId="0" borderId="0" xfId="0" applyFont="1"/>
    <xf numFmtId="0" fontId="0" fillId="0" borderId="1" xfId="0" quotePrefix="1" applyBorder="1" applyAlignment="1">
      <alignment horizontal="center"/>
    </xf>
    <xf numFmtId="0" fontId="0" fillId="0" borderId="1" xfId="0" applyBorder="1" applyAlignment="1">
      <alignment horizontal="left" vertical="top" wrapText="1"/>
    </xf>
    <xf numFmtId="0" fontId="0" fillId="4" borderId="16" xfId="0" applyFill="1" applyBorder="1"/>
    <xf numFmtId="0" fontId="0" fillId="4" borderId="17" xfId="0" applyFill="1" applyBorder="1"/>
    <xf numFmtId="0" fontId="0" fillId="4" borderId="18" xfId="0" applyFill="1" applyBorder="1"/>
    <xf numFmtId="0" fontId="0" fillId="4" borderId="7" xfId="0" applyFill="1" applyBorder="1"/>
    <xf numFmtId="0" fontId="0" fillId="4" borderId="0" xfId="0" applyFill="1"/>
    <xf numFmtId="0" fontId="0" fillId="4" borderId="9" xfId="0" applyFill="1" applyBorder="1"/>
    <xf numFmtId="0" fontId="0" fillId="4" borderId="10" xfId="0" applyFill="1" applyBorder="1"/>
    <xf numFmtId="0" fontId="0" fillId="4" borderId="11" xfId="0" applyFill="1" applyBorder="1"/>
    <xf numFmtId="0" fontId="0" fillId="4" borderId="12" xfId="0" applyFill="1" applyBorder="1"/>
    <xf numFmtId="0" fontId="24" fillId="4" borderId="16" xfId="0" applyFont="1" applyFill="1" applyBorder="1" applyAlignment="1">
      <alignment vertical="center"/>
    </xf>
    <xf numFmtId="0" fontId="24" fillId="4" borderId="17" xfId="0" applyFont="1" applyFill="1" applyBorder="1" applyAlignment="1">
      <alignment vertical="center"/>
    </xf>
    <xf numFmtId="0" fontId="24" fillId="4" borderId="18" xfId="0" applyFont="1" applyFill="1" applyBorder="1" applyAlignment="1">
      <alignment vertical="center"/>
    </xf>
    <xf numFmtId="0" fontId="24" fillId="4" borderId="7" xfId="0" applyFont="1" applyFill="1" applyBorder="1" applyAlignment="1">
      <alignment vertical="center"/>
    </xf>
    <xf numFmtId="0" fontId="24" fillId="4" borderId="0" xfId="0" applyFont="1" applyFill="1" applyAlignment="1">
      <alignment vertical="center"/>
    </xf>
    <xf numFmtId="0" fontId="24" fillId="4" borderId="9" xfId="0" applyFont="1" applyFill="1" applyBorder="1" applyAlignment="1">
      <alignment vertical="center"/>
    </xf>
    <xf numFmtId="0" fontId="24" fillId="4" borderId="10" xfId="0" applyFont="1" applyFill="1" applyBorder="1" applyAlignment="1">
      <alignment vertical="center"/>
    </xf>
    <xf numFmtId="0" fontId="24" fillId="4" borderId="11" xfId="0" applyFont="1" applyFill="1" applyBorder="1" applyAlignment="1">
      <alignment vertical="center"/>
    </xf>
    <xf numFmtId="0" fontId="24" fillId="4" borderId="12" xfId="0" applyFont="1" applyFill="1" applyBorder="1" applyAlignment="1">
      <alignment vertical="center"/>
    </xf>
    <xf numFmtId="0" fontId="5" fillId="0" borderId="16" xfId="0" applyFont="1" applyBorder="1"/>
    <xf numFmtId="0" fontId="0" fillId="0" borderId="7" xfId="0" applyBorder="1" applyAlignment="1">
      <alignment horizontal="right" vertical="top"/>
    </xf>
    <xf numFmtId="0" fontId="5" fillId="0" borderId="7" xfId="0" applyFont="1" applyBorder="1" applyAlignment="1">
      <alignment horizontal="left" vertical="center"/>
    </xf>
    <xf numFmtId="0" fontId="3" fillId="0" borderId="16" xfId="0" applyFont="1" applyBorder="1"/>
    <xf numFmtId="0" fontId="0" fillId="0" borderId="7" xfId="0" applyBorder="1" applyAlignment="1">
      <alignment horizontal="left"/>
    </xf>
    <xf numFmtId="0" fontId="1" fillId="0" borderId="17" xfId="0" applyFont="1" applyBorder="1"/>
    <xf numFmtId="0" fontId="1" fillId="0" borderId="18" xfId="0" applyFont="1" applyBorder="1"/>
    <xf numFmtId="0" fontId="21" fillId="0" borderId="7" xfId="0" applyFont="1" applyBorder="1"/>
    <xf numFmtId="0" fontId="56" fillId="0" borderId="22" xfId="0" applyFont="1" applyBorder="1" applyAlignment="1">
      <alignment horizontal="center" vertical="center" wrapText="1"/>
    </xf>
    <xf numFmtId="0" fontId="25" fillId="0" borderId="1" xfId="0" applyFont="1" applyBorder="1" applyAlignment="1">
      <alignment horizontal="center"/>
    </xf>
    <xf numFmtId="0" fontId="3" fillId="0" borderId="1" xfId="0" applyFont="1" applyBorder="1"/>
    <xf numFmtId="0" fontId="0" fillId="28" borderId="1" xfId="0" applyFill="1" applyBorder="1"/>
    <xf numFmtId="0" fontId="0" fillId="16" borderId="1" xfId="0" applyFill="1" applyBorder="1"/>
    <xf numFmtId="0" fontId="5" fillId="6" borderId="16" xfId="0" applyFont="1" applyFill="1" applyBorder="1"/>
    <xf numFmtId="0" fontId="0" fillId="6" borderId="7" xfId="0" applyFill="1" applyBorder="1"/>
    <xf numFmtId="0" fontId="0" fillId="6" borderId="18" xfId="0" applyFill="1" applyBorder="1"/>
    <xf numFmtId="0" fontId="0" fillId="0" borderId="3" xfId="0" applyBorder="1" applyAlignment="1">
      <alignment horizontal="left" vertical="center" wrapText="1"/>
    </xf>
    <xf numFmtId="0" fontId="3" fillId="0" borderId="1" xfId="0" applyFont="1" applyBorder="1" applyAlignment="1">
      <alignment horizontal="center" vertical="center" wrapText="1"/>
    </xf>
    <xf numFmtId="0" fontId="54" fillId="0" borderId="0" xfId="0" applyFont="1" applyAlignment="1">
      <alignment horizontal="left" vertical="center"/>
    </xf>
    <xf numFmtId="0" fontId="3" fillId="18" borderId="1" xfId="0" applyFont="1" applyFill="1" applyBorder="1" applyAlignment="1">
      <alignment horizontal="center" vertical="center"/>
    </xf>
    <xf numFmtId="0" fontId="3" fillId="0" borderId="0" xfId="0" applyFont="1" applyAlignment="1">
      <alignment horizontal="center"/>
    </xf>
    <xf numFmtId="0" fontId="60" fillId="15" borderId="31" xfId="0" applyFont="1" applyFill="1" applyBorder="1" applyAlignment="1">
      <alignment horizontal="center" vertical="center" wrapText="1"/>
    </xf>
    <xf numFmtId="0" fontId="60" fillId="15" borderId="32" xfId="0" applyFont="1" applyFill="1" applyBorder="1" applyAlignment="1">
      <alignment horizontal="center" vertical="center" wrapText="1"/>
    </xf>
    <xf numFmtId="0" fontId="60" fillId="0" borderId="31" xfId="0" applyFont="1" applyBorder="1" applyAlignment="1">
      <alignment horizontal="center" vertical="center" wrapText="1"/>
    </xf>
    <xf numFmtId="0" fontId="0" fillId="0" borderId="30" xfId="0" applyBorder="1" applyAlignment="1">
      <alignment horizontal="center" vertical="center" wrapText="1"/>
    </xf>
    <xf numFmtId="0" fontId="3" fillId="16" borderId="30" xfId="0" applyFont="1" applyFill="1" applyBorder="1" applyAlignment="1">
      <alignment horizontal="center" vertical="center" wrapText="1"/>
    </xf>
    <xf numFmtId="0" fontId="0" fillId="16" borderId="30" xfId="0" applyFill="1" applyBorder="1" applyAlignment="1">
      <alignment horizontal="center" vertical="center" wrapText="1"/>
    </xf>
    <xf numFmtId="0" fontId="3" fillId="15" borderId="1" xfId="0" applyFont="1" applyFill="1" applyBorder="1" applyAlignment="1">
      <alignment horizontal="center" vertical="center" wrapText="1"/>
    </xf>
    <xf numFmtId="0" fontId="3" fillId="0" borderId="3" xfId="0" applyFont="1" applyBorder="1" applyAlignment="1">
      <alignment horizontal="center" vertical="center" wrapText="1"/>
    </xf>
    <xf numFmtId="0" fontId="5" fillId="24" borderId="25" xfId="0" applyFont="1" applyFill="1" applyBorder="1"/>
    <xf numFmtId="12" fontId="0" fillId="24" borderId="26" xfId="0" applyNumberFormat="1" applyFill="1" applyBorder="1" applyAlignment="1">
      <alignment horizontal="left" vertical="center"/>
    </xf>
    <xf numFmtId="0" fontId="5" fillId="24" borderId="16" xfId="0" applyFont="1" applyFill="1" applyBorder="1"/>
    <xf numFmtId="12" fontId="0" fillId="24" borderId="17" xfId="0" applyNumberFormat="1" applyFill="1" applyBorder="1" applyAlignment="1">
      <alignment horizontal="left" vertical="center"/>
    </xf>
    <xf numFmtId="0" fontId="0" fillId="24" borderId="17" xfId="0" applyFill="1" applyBorder="1"/>
    <xf numFmtId="0" fontId="0" fillId="0" borderId="0" xfId="0" quotePrefix="1"/>
    <xf numFmtId="0" fontId="0" fillId="24" borderId="17" xfId="0" applyFill="1" applyBorder="1" applyAlignment="1">
      <alignment horizontal="center"/>
    </xf>
    <xf numFmtId="0" fontId="3" fillId="18" borderId="1" xfId="0" applyFont="1" applyFill="1" applyBorder="1" applyAlignment="1">
      <alignment horizontal="center" vertical="center" wrapText="1"/>
    </xf>
    <xf numFmtId="0" fontId="0" fillId="15" borderId="1" xfId="0" applyFill="1" applyBorder="1" applyAlignment="1">
      <alignment horizontal="center" vertical="center" wrapText="1"/>
    </xf>
    <xf numFmtId="0" fontId="0" fillId="6" borderId="1" xfId="0" applyFill="1" applyBorder="1" applyAlignment="1">
      <alignment vertical="center" wrapText="1"/>
    </xf>
    <xf numFmtId="0" fontId="0" fillId="16" borderId="20" xfId="0" applyFill="1" applyBorder="1" applyAlignment="1">
      <alignment vertical="center" wrapText="1"/>
    </xf>
    <xf numFmtId="0" fontId="0" fillId="16" borderId="20" xfId="0" applyFill="1" applyBorder="1" applyAlignment="1">
      <alignment horizontal="center" vertical="center" wrapText="1"/>
    </xf>
    <xf numFmtId="0" fontId="3" fillId="0" borderId="20" xfId="0" applyFont="1" applyBorder="1" applyAlignment="1">
      <alignment horizontal="center" vertical="center" wrapText="1"/>
    </xf>
    <xf numFmtId="0" fontId="3" fillId="0" borderId="20" xfId="0" applyFont="1" applyBorder="1" applyAlignment="1">
      <alignment vertical="center" wrapText="1"/>
    </xf>
    <xf numFmtId="0" fontId="3" fillId="0" borderId="4" xfId="0" applyFont="1" applyBorder="1" applyAlignment="1">
      <alignment vertical="center" wrapText="1"/>
    </xf>
    <xf numFmtId="0" fontId="1" fillId="15" borderId="1" xfId="0" applyFont="1" applyFill="1" applyBorder="1" applyAlignment="1">
      <alignment horizontal="center" vertical="center" wrapText="1"/>
    </xf>
    <xf numFmtId="0" fontId="1" fillId="0" borderId="1" xfId="0" applyFont="1" applyBorder="1" applyAlignment="1">
      <alignment vertical="center" wrapText="1"/>
    </xf>
    <xf numFmtId="0" fontId="3" fillId="16" borderId="20" xfId="0" applyFont="1" applyFill="1" applyBorder="1" applyAlignment="1">
      <alignment horizontal="center" vertical="center" wrapText="1"/>
    </xf>
    <xf numFmtId="0" fontId="0" fillId="6" borderId="1" xfId="0" applyFill="1" applyBorder="1" applyAlignment="1">
      <alignment horizontal="center" vertical="center" wrapText="1"/>
    </xf>
    <xf numFmtId="0" fontId="3" fillId="0" borderId="0" xfId="0" applyFont="1" applyAlignment="1">
      <alignment horizontal="left" vertical="center" wrapText="1" indent="14"/>
    </xf>
    <xf numFmtId="0" fontId="0" fillId="6" borderId="0" xfId="0" applyFill="1" applyAlignment="1">
      <alignment horizontal="center" vertical="center" wrapText="1"/>
    </xf>
    <xf numFmtId="0" fontId="3" fillId="0" borderId="0" xfId="0" applyFont="1" applyAlignment="1">
      <alignment horizontal="left" vertical="center" wrapText="1" indent="4"/>
    </xf>
    <xf numFmtId="0" fontId="3" fillId="0" borderId="0" xfId="0" applyFont="1" applyAlignment="1">
      <alignment horizontal="center" vertical="center" wrapText="1"/>
    </xf>
    <xf numFmtId="0" fontId="3" fillId="0" borderId="0" xfId="0" applyFont="1" applyAlignment="1">
      <alignment horizontal="left" vertical="center" wrapText="1" indent="5"/>
    </xf>
    <xf numFmtId="0" fontId="3" fillId="18" borderId="28" xfId="0" applyFont="1" applyFill="1" applyBorder="1" applyAlignment="1">
      <alignment horizontal="center"/>
    </xf>
    <xf numFmtId="0" fontId="0" fillId="0" borderId="1" xfId="0" quotePrefix="1" applyBorder="1"/>
    <xf numFmtId="0" fontId="0" fillId="0" borderId="4" xfId="0" applyBorder="1" applyAlignment="1">
      <alignment horizontal="center" vertical="center" wrapText="1"/>
    </xf>
    <xf numFmtId="0" fontId="6" fillId="18" borderId="26" xfId="0" applyFont="1" applyFill="1" applyBorder="1" applyAlignment="1">
      <alignment horizontal="center"/>
    </xf>
    <xf numFmtId="0" fontId="6" fillId="18" borderId="1" xfId="0" applyFont="1" applyFill="1" applyBorder="1"/>
    <xf numFmtId="0" fontId="6" fillId="18" borderId="1" xfId="0" applyFont="1" applyFill="1" applyBorder="1" applyAlignment="1">
      <alignment horizontal="center"/>
    </xf>
    <xf numFmtId="0" fontId="61" fillId="18" borderId="1" xfId="0" applyFont="1" applyFill="1" applyBorder="1" applyAlignment="1">
      <alignment horizontal="center"/>
    </xf>
    <xf numFmtId="0" fontId="62" fillId="0" borderId="1" xfId="0" applyFont="1" applyBorder="1" applyAlignment="1">
      <alignment horizontal="center"/>
    </xf>
    <xf numFmtId="0" fontId="1" fillId="0" borderId="1" xfId="0" applyFont="1" applyBorder="1"/>
    <xf numFmtId="0" fontId="1" fillId="0" borderId="1" xfId="0" quotePrefix="1" applyFont="1" applyBorder="1"/>
    <xf numFmtId="0" fontId="1" fillId="0" borderId="1" xfId="0" applyFont="1" applyBorder="1" applyAlignment="1">
      <alignment horizontal="center"/>
    </xf>
    <xf numFmtId="0" fontId="1" fillId="0" borderId="4" xfId="0" applyFont="1" applyBorder="1" applyAlignment="1">
      <alignment horizontal="center" vertical="center" wrapText="1"/>
    </xf>
    <xf numFmtId="0" fontId="62" fillId="0" borderId="0" xfId="0" applyFont="1" applyAlignment="1">
      <alignment horizontal="center"/>
    </xf>
    <xf numFmtId="0" fontId="6" fillId="18" borderId="1" xfId="0" applyFont="1" applyFill="1" applyBorder="1" applyAlignment="1">
      <alignment horizontal="center" vertical="center" wrapText="1"/>
    </xf>
    <xf numFmtId="0" fontId="6" fillId="18" borderId="1" xfId="0" applyFont="1" applyFill="1" applyBorder="1" applyAlignment="1">
      <alignment horizontal="center" vertical="center"/>
    </xf>
    <xf numFmtId="0" fontId="48" fillId="29" borderId="16" xfId="0" applyFont="1" applyFill="1" applyBorder="1"/>
    <xf numFmtId="0" fontId="1" fillId="18" borderId="26" xfId="0" applyFont="1" applyFill="1" applyBorder="1" applyAlignment="1">
      <alignment horizontal="center"/>
    </xf>
    <xf numFmtId="0" fontId="1" fillId="18" borderId="1" xfId="0" applyFont="1" applyFill="1" applyBorder="1" applyAlignment="1">
      <alignment horizontal="center"/>
    </xf>
    <xf numFmtId="0" fontId="63" fillId="18" borderId="1" xfId="0" applyFont="1" applyFill="1" applyBorder="1" applyAlignment="1">
      <alignment horizontal="center"/>
    </xf>
    <xf numFmtId="0" fontId="1" fillId="18" borderId="2" xfId="0" applyFont="1" applyFill="1" applyBorder="1" applyAlignment="1">
      <alignment horizontal="center"/>
    </xf>
    <xf numFmtId="0" fontId="63" fillId="18" borderId="2" xfId="0" applyFont="1" applyFill="1" applyBorder="1" applyAlignment="1">
      <alignment horizontal="center"/>
    </xf>
    <xf numFmtId="0" fontId="1" fillId="18" borderId="2" xfId="0" applyFont="1" applyFill="1" applyBorder="1" applyAlignment="1">
      <alignment vertical="center"/>
    </xf>
    <xf numFmtId="0" fontId="1" fillId="18" borderId="1" xfId="0" applyFont="1" applyFill="1" applyBorder="1" applyAlignment="1">
      <alignment vertical="center"/>
    </xf>
    <xf numFmtId="0" fontId="1" fillId="0" borderId="1" xfId="2" applyNumberFormat="1" applyFont="1" applyFill="1" applyBorder="1" applyAlignment="1">
      <alignment horizontal="center" vertical="center" wrapText="1"/>
    </xf>
    <xf numFmtId="0" fontId="1" fillId="0" borderId="1" xfId="0" applyFont="1" applyBorder="1" applyAlignment="1">
      <alignment vertical="center"/>
    </xf>
    <xf numFmtId="0" fontId="1" fillId="23" borderId="1" xfId="0" applyFont="1" applyFill="1" applyBorder="1" applyAlignment="1">
      <alignment vertical="center"/>
    </xf>
    <xf numFmtId="0" fontId="3" fillId="0" borderId="1" xfId="0" applyFont="1" applyBorder="1" applyAlignment="1">
      <alignment horizontal="center" vertical="center"/>
    </xf>
    <xf numFmtId="0" fontId="0" fillId="23" borderId="1" xfId="0" applyFill="1" applyBorder="1" applyAlignment="1">
      <alignment vertical="center"/>
    </xf>
    <xf numFmtId="0" fontId="1" fillId="2"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0" borderId="20" xfId="0" applyFont="1" applyBorder="1" applyAlignment="1">
      <alignment vertical="center" wrapText="1"/>
    </xf>
    <xf numFmtId="0" fontId="1" fillId="0" borderId="3" xfId="0" applyFont="1" applyBorder="1" applyAlignment="1">
      <alignment horizontal="center" vertical="center" wrapText="1"/>
    </xf>
    <xf numFmtId="0" fontId="0" fillId="8" borderId="1" xfId="0" applyFill="1" applyBorder="1" applyAlignment="1">
      <alignment horizontal="center" vertical="center" wrapText="1"/>
    </xf>
    <xf numFmtId="0" fontId="64" fillId="0" borderId="0" xfId="0" applyFont="1" applyAlignment="1">
      <alignment horizontal="left" vertical="center"/>
    </xf>
    <xf numFmtId="0" fontId="1" fillId="24" borderId="17" xfId="0" applyFont="1" applyFill="1" applyBorder="1"/>
    <xf numFmtId="0" fontId="65" fillId="0" borderId="0" xfId="0" applyFont="1" applyAlignment="1">
      <alignment horizontal="left" vertical="center"/>
    </xf>
    <xf numFmtId="0" fontId="66" fillId="0" borderId="0" xfId="0" applyFont="1" applyAlignment="1">
      <alignment horizontal="left" vertical="center"/>
    </xf>
    <xf numFmtId="0" fontId="66" fillId="24" borderId="16" xfId="0" applyFont="1" applyFill="1" applyBorder="1"/>
    <xf numFmtId="0" fontId="1" fillId="28" borderId="1" xfId="0" applyFont="1" applyFill="1" applyBorder="1" applyAlignment="1">
      <alignment horizontal="center" vertical="center" wrapText="1"/>
    </xf>
    <xf numFmtId="0" fontId="48" fillId="0" borderId="0" xfId="0" applyFont="1"/>
    <xf numFmtId="0" fontId="1" fillId="0" borderId="0" xfId="0" applyFont="1" applyAlignment="1">
      <alignment horizontal="left" indent="2"/>
    </xf>
    <xf numFmtId="0" fontId="6" fillId="33" borderId="1" xfId="0" applyFont="1" applyFill="1" applyBorder="1" applyAlignment="1">
      <alignment horizontal="center" vertical="center" wrapText="1"/>
    </xf>
    <xf numFmtId="0" fontId="1" fillId="8" borderId="1" xfId="0" applyFont="1" applyFill="1" applyBorder="1" applyAlignment="1">
      <alignment horizontal="center" vertical="top" wrapText="1"/>
    </xf>
    <xf numFmtId="0" fontId="1" fillId="13" borderId="1" xfId="0" applyFont="1" applyFill="1" applyBorder="1"/>
    <xf numFmtId="0" fontId="1" fillId="34" borderId="1" xfId="0" applyFont="1" applyFill="1" applyBorder="1" applyAlignment="1">
      <alignment horizontal="center" vertical="top" wrapText="1"/>
    </xf>
    <xf numFmtId="0" fontId="1" fillId="16" borderId="1" xfId="0" applyFont="1" applyFill="1" applyBorder="1" applyAlignment="1">
      <alignment horizontal="left" vertical="top" wrapText="1"/>
    </xf>
    <xf numFmtId="0" fontId="1" fillId="16" borderId="1" xfId="0" applyFont="1" applyFill="1" applyBorder="1" applyAlignment="1">
      <alignment horizontal="center" vertical="top" wrapText="1"/>
    </xf>
    <xf numFmtId="0" fontId="1" fillId="16" borderId="1" xfId="0" applyFont="1" applyFill="1" applyBorder="1" applyAlignment="1">
      <alignment vertical="top" wrapText="1"/>
    </xf>
    <xf numFmtId="0" fontId="1" fillId="22" borderId="1" xfId="0" applyFont="1" applyFill="1" applyBorder="1" applyAlignment="1">
      <alignment horizontal="center" vertical="center" wrapText="1"/>
    </xf>
    <xf numFmtId="0" fontId="1" fillId="0" borderId="1" xfId="0" applyFont="1" applyBorder="1" applyAlignment="1">
      <alignment horizontal="center" vertical="center"/>
    </xf>
    <xf numFmtId="0" fontId="55" fillId="18" borderId="2" xfId="0" applyFont="1" applyFill="1" applyBorder="1" applyAlignment="1">
      <alignment horizontal="left" vertical="center" wrapText="1"/>
    </xf>
    <xf numFmtId="0" fontId="44" fillId="18" borderId="2" xfId="0" applyFont="1" applyFill="1" applyBorder="1" applyAlignment="1">
      <alignment horizontal="left" vertical="center" wrapText="1"/>
    </xf>
    <xf numFmtId="0" fontId="3" fillId="18" borderId="2" xfId="0" applyFont="1" applyFill="1" applyBorder="1" applyAlignment="1">
      <alignment horizontal="left" vertical="center" wrapText="1"/>
    </xf>
    <xf numFmtId="0" fontId="0" fillId="18" borderId="1" xfId="0" applyFill="1" applyBorder="1"/>
    <xf numFmtId="0" fontId="3" fillId="18" borderId="13" xfId="0" applyFont="1" applyFill="1" applyBorder="1" applyAlignment="1">
      <alignment horizontal="center" vertical="center" wrapText="1"/>
    </xf>
    <xf numFmtId="0" fontId="3" fillId="18" borderId="2" xfId="0" applyFont="1" applyFill="1" applyBorder="1" applyAlignment="1">
      <alignment horizontal="center" vertical="center" wrapText="1"/>
    </xf>
    <xf numFmtId="0" fontId="0" fillId="20" borderId="1" xfId="0"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left" vertical="center" wrapText="1" indent="2"/>
    </xf>
    <xf numFmtId="0" fontId="0" fillId="0" borderId="1" xfId="0" applyBorder="1" applyAlignment="1">
      <alignment horizontal="right" vertical="center" wrapText="1"/>
    </xf>
    <xf numFmtId="12" fontId="0" fillId="0" borderId="0" xfId="0" applyNumberFormat="1"/>
    <xf numFmtId="0" fontId="0" fillId="0" borderId="4" xfId="0" applyBorder="1"/>
    <xf numFmtId="0" fontId="0" fillId="0" borderId="0" xfId="0" applyAlignment="1">
      <alignment vertical="top"/>
    </xf>
    <xf numFmtId="0" fontId="3" fillId="25"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9" borderId="1" xfId="0" applyFont="1" applyFill="1" applyBorder="1" applyAlignment="1">
      <alignment horizontal="center" vertical="center"/>
    </xf>
    <xf numFmtId="0" fontId="0" fillId="21" borderId="1" xfId="0" applyFill="1" applyBorder="1"/>
    <xf numFmtId="0" fontId="0" fillId="18" borderId="1" xfId="0" applyFill="1" applyBorder="1" applyAlignment="1">
      <alignment horizontal="center" vertical="center"/>
    </xf>
    <xf numFmtId="0" fontId="0" fillId="2" borderId="1" xfId="0" applyFill="1" applyBorder="1"/>
    <xf numFmtId="0" fontId="60" fillId="0" borderId="0" xfId="0" applyFont="1" applyAlignment="1">
      <alignment horizontal="left" vertical="center" readingOrder="1"/>
    </xf>
    <xf numFmtId="0" fontId="0" fillId="0" borderId="10" xfId="0" applyBorder="1" applyAlignment="1">
      <alignment horizontal="center" vertical="center"/>
    </xf>
    <xf numFmtId="0" fontId="60" fillId="0" borderId="1" xfId="0" applyFont="1" applyBorder="1" applyAlignment="1">
      <alignment horizontal="center" vertical="center" wrapText="1"/>
    </xf>
    <xf numFmtId="0" fontId="60" fillId="0" borderId="1" xfId="0" applyFont="1" applyBorder="1" applyAlignment="1">
      <alignment horizontal="center" vertical="center"/>
    </xf>
    <xf numFmtId="0" fontId="60" fillId="0" borderId="1" xfId="0" applyFont="1" applyBorder="1" applyAlignment="1">
      <alignment vertical="center"/>
    </xf>
    <xf numFmtId="0" fontId="60" fillId="0" borderId="1" xfId="0" applyFont="1" applyBorder="1" applyAlignment="1">
      <alignment vertical="center" wrapText="1"/>
    </xf>
    <xf numFmtId="0" fontId="44" fillId="0" borderId="7" xfId="0" applyFont="1" applyBorder="1" applyAlignment="1">
      <alignment vertical="center"/>
    </xf>
    <xf numFmtId="0" fontId="0" fillId="0" borderId="0" xfId="0" applyAlignment="1">
      <alignment vertical="center" wrapText="1"/>
    </xf>
    <xf numFmtId="0" fontId="0" fillId="0" borderId="17" xfId="0" applyBorder="1" applyAlignment="1">
      <alignment wrapText="1"/>
    </xf>
    <xf numFmtId="0" fontId="0" fillId="0" borderId="11" xfId="0" applyBorder="1" applyAlignment="1">
      <alignment wrapText="1"/>
    </xf>
    <xf numFmtId="0" fontId="0" fillId="0" borderId="1" xfId="0" applyBorder="1" applyAlignment="1">
      <alignment horizontal="left" vertical="center" wrapText="1" indent="9"/>
    </xf>
    <xf numFmtId="0" fontId="0" fillId="23" borderId="1" xfId="1" applyNumberFormat="1" applyFont="1" applyFill="1" applyBorder="1" applyAlignment="1">
      <alignment vertical="center" wrapText="1"/>
    </xf>
    <xf numFmtId="0" fontId="3" fillId="23" borderId="1" xfId="1" applyNumberFormat="1" applyFont="1" applyFill="1" applyBorder="1" applyAlignment="1">
      <alignment vertical="center" wrapText="1"/>
    </xf>
    <xf numFmtId="0" fontId="0" fillId="0" borderId="1" xfId="1" applyNumberFormat="1" applyFont="1" applyFill="1" applyBorder="1" applyAlignment="1">
      <alignment vertical="center" wrapText="1"/>
    </xf>
    <xf numFmtId="0" fontId="3" fillId="0" borderId="1" xfId="0" applyFont="1" applyBorder="1" applyAlignment="1">
      <alignment horizontal="center" vertical="top" wrapText="1"/>
    </xf>
    <xf numFmtId="0" fontId="3" fillId="9" borderId="1" xfId="0" applyFont="1" applyFill="1" applyBorder="1" applyAlignment="1">
      <alignment horizontal="center"/>
    </xf>
    <xf numFmtId="0" fontId="20" fillId="0" borderId="39" xfId="0" applyFont="1" applyBorder="1" applyAlignment="1">
      <alignment horizontal="center" vertical="center" wrapText="1"/>
    </xf>
    <xf numFmtId="0" fontId="0" fillId="0" borderId="40" xfId="0" applyBorder="1" applyAlignment="1">
      <alignment vertical="center" wrapText="1"/>
    </xf>
    <xf numFmtId="0" fontId="56" fillId="0" borderId="40" xfId="0" applyFont="1" applyBorder="1" applyAlignment="1">
      <alignment horizontal="center" vertical="center" wrapText="1"/>
    </xf>
    <xf numFmtId="0" fontId="20" fillId="0" borderId="1" xfId="0" applyFont="1" applyBorder="1" applyAlignment="1">
      <alignment horizontal="center" vertical="center" wrapText="1"/>
    </xf>
    <xf numFmtId="0" fontId="56" fillId="0" borderId="1" xfId="0" applyFont="1" applyBorder="1" applyAlignment="1">
      <alignment horizontal="center" vertical="center" wrapText="1"/>
    </xf>
    <xf numFmtId="0" fontId="0" fillId="13" borderId="1" xfId="0" applyFill="1" applyBorder="1" applyAlignment="1">
      <alignment vertical="center" wrapText="1"/>
    </xf>
    <xf numFmtId="0" fontId="21" fillId="16" borderId="1" xfId="0" applyFont="1" applyFill="1" applyBorder="1" applyAlignment="1">
      <alignment horizontal="center" vertical="center"/>
    </xf>
    <xf numFmtId="0" fontId="0" fillId="6" borderId="0" xfId="0" applyFill="1" applyAlignment="1">
      <alignment horizontal="center" vertical="center"/>
    </xf>
    <xf numFmtId="0" fontId="0" fillId="6" borderId="0" xfId="0" applyFill="1" applyAlignment="1">
      <alignment horizontal="left"/>
    </xf>
    <xf numFmtId="12" fontId="0" fillId="2" borderId="17" xfId="0" applyNumberFormat="1" applyFill="1" applyBorder="1" applyAlignment="1">
      <alignment horizontal="left" vertical="center"/>
    </xf>
    <xf numFmtId="0" fontId="3" fillId="16" borderId="1" xfId="0" applyFont="1" applyFill="1" applyBorder="1" applyAlignment="1">
      <alignment horizontal="center" vertical="center" wrapText="1"/>
    </xf>
    <xf numFmtId="0" fontId="2" fillId="8" borderId="40" xfId="0" applyFont="1" applyFill="1" applyBorder="1" applyAlignment="1">
      <alignment horizontal="center" vertical="center" wrapText="1"/>
    </xf>
    <xf numFmtId="0" fontId="2" fillId="8" borderId="41" xfId="0" applyFont="1" applyFill="1" applyBorder="1" applyAlignment="1">
      <alignment horizontal="center" vertical="center" wrapText="1"/>
    </xf>
    <xf numFmtId="0" fontId="3" fillId="35" borderId="3" xfId="0" applyFont="1" applyFill="1" applyBorder="1" applyAlignment="1">
      <alignment horizontal="center" vertical="center"/>
    </xf>
    <xf numFmtId="0" fontId="3" fillId="35" borderId="4" xfId="0" applyFont="1" applyFill="1" applyBorder="1" applyAlignment="1">
      <alignment horizontal="center" vertical="center"/>
    </xf>
    <xf numFmtId="0" fontId="44" fillId="0" borderId="1" xfId="0" applyFont="1" applyBorder="1" applyAlignment="1">
      <alignment vertical="center"/>
    </xf>
    <xf numFmtId="0" fontId="21" fillId="0" borderId="0" xfId="0" quotePrefix="1" applyFont="1"/>
    <xf numFmtId="0" fontId="30" fillId="36" borderId="1" xfId="0" applyFont="1" applyFill="1" applyBorder="1" applyAlignment="1">
      <alignment horizontal="center" vertical="center"/>
    </xf>
    <xf numFmtId="0" fontId="30" fillId="36" borderId="1" xfId="0" applyFont="1" applyFill="1" applyBorder="1" applyAlignment="1">
      <alignment horizontal="center" vertical="center" wrapText="1"/>
    </xf>
    <xf numFmtId="0" fontId="30" fillId="36" borderId="3" xfId="0" applyFont="1" applyFill="1" applyBorder="1" applyAlignment="1">
      <alignment horizontal="center" vertical="center" wrapText="1"/>
    </xf>
    <xf numFmtId="0" fontId="3" fillId="0" borderId="1" xfId="0" applyFont="1" applyBorder="1" applyAlignment="1">
      <alignment vertical="center"/>
    </xf>
    <xf numFmtId="9" fontId="44" fillId="0" borderId="1" xfId="2" applyFont="1" applyFill="1" applyBorder="1" applyAlignment="1">
      <alignment vertical="center"/>
    </xf>
    <xf numFmtId="1" fontId="0" fillId="0" borderId="1" xfId="0" applyNumberFormat="1" applyBorder="1" applyAlignment="1">
      <alignment horizontal="center" vertical="center" wrapText="1"/>
    </xf>
    <xf numFmtId="0" fontId="67" fillId="6" borderId="1" xfId="0" applyFont="1" applyFill="1" applyBorder="1" applyAlignment="1">
      <alignment horizontal="center"/>
    </xf>
    <xf numFmtId="9" fontId="67" fillId="6" borderId="1" xfId="2" applyFont="1" applyFill="1" applyBorder="1"/>
    <xf numFmtId="9" fontId="0" fillId="0" borderId="1" xfId="2" applyFont="1" applyFill="1" applyBorder="1"/>
    <xf numFmtId="9" fontId="0" fillId="0" borderId="1" xfId="2" applyFont="1" applyBorder="1" applyAlignment="1">
      <alignment horizontal="center" vertical="center" wrapText="1"/>
    </xf>
    <xf numFmtId="0" fontId="3" fillId="30" borderId="1" xfId="0" applyFont="1" applyFill="1" applyBorder="1" applyAlignment="1">
      <alignment horizontal="center"/>
    </xf>
    <xf numFmtId="0" fontId="3" fillId="3" borderId="1" xfId="0" applyFont="1" applyFill="1" applyBorder="1" applyAlignment="1">
      <alignment horizontal="center"/>
    </xf>
    <xf numFmtId="0" fontId="0" fillId="26" borderId="1" xfId="0" applyFill="1" applyBorder="1" applyAlignment="1">
      <alignment horizontal="center" vertical="center" wrapText="1"/>
    </xf>
    <xf numFmtId="12" fontId="0" fillId="0" borderId="0" xfId="0" applyNumberFormat="1" applyAlignment="1">
      <alignment horizontal="left" vertical="center" wrapText="1"/>
    </xf>
    <xf numFmtId="0" fontId="3" fillId="15" borderId="3" xfId="0" applyFont="1" applyFill="1" applyBorder="1" applyAlignment="1">
      <alignment horizontal="center" vertical="center" wrapText="1"/>
    </xf>
    <xf numFmtId="0" fontId="3" fillId="18" borderId="20" xfId="0" applyFont="1" applyFill="1" applyBorder="1" applyAlignment="1">
      <alignment horizontal="center" vertical="center"/>
    </xf>
    <xf numFmtId="0" fontId="3" fillId="18" borderId="2" xfId="0" applyFont="1" applyFill="1" applyBorder="1" applyAlignment="1">
      <alignment horizontal="center" vertical="center"/>
    </xf>
    <xf numFmtId="0" fontId="3" fillId="18" borderId="20" xfId="0" applyFont="1" applyFill="1" applyBorder="1" applyAlignment="1">
      <alignment horizontal="center" vertical="center" wrapText="1"/>
    </xf>
    <xf numFmtId="0" fontId="3" fillId="18" borderId="4" xfId="0" applyFont="1" applyFill="1" applyBorder="1" applyAlignment="1">
      <alignment horizontal="center" vertical="center" wrapText="1"/>
    </xf>
    <xf numFmtId="0" fontId="0" fillId="0" borderId="42" xfId="0" applyBorder="1"/>
    <xf numFmtId="9" fontId="0" fillId="0" borderId="1" xfId="2" applyFont="1" applyBorder="1" applyAlignment="1">
      <alignment vertical="center" wrapText="1"/>
    </xf>
    <xf numFmtId="9" fontId="0" fillId="32" borderId="1" xfId="0" applyNumberFormat="1" applyFill="1" applyBorder="1" applyAlignment="1">
      <alignment vertical="center" wrapText="1"/>
    </xf>
    <xf numFmtId="0" fontId="3" fillId="0" borderId="1" xfId="0" applyFont="1" applyBorder="1" applyAlignment="1">
      <alignment horizontal="left" indent="7"/>
    </xf>
    <xf numFmtId="0" fontId="0" fillId="5" borderId="1" xfId="0" applyFill="1" applyBorder="1" applyAlignment="1">
      <alignment vertical="center" wrapText="1"/>
    </xf>
    <xf numFmtId="9" fontId="0" fillId="5" borderId="1" xfId="2" applyFont="1" applyFill="1" applyBorder="1" applyAlignment="1">
      <alignment vertical="center" wrapText="1"/>
    </xf>
    <xf numFmtId="0" fontId="3" fillId="18" borderId="1" xfId="0" applyFont="1" applyFill="1" applyBorder="1" applyAlignment="1">
      <alignment horizontal="center" vertical="top"/>
    </xf>
    <xf numFmtId="0" fontId="0" fillId="18" borderId="1" xfId="0" applyFill="1" applyBorder="1" applyAlignment="1">
      <alignment horizontal="center" vertical="center" wrapText="1"/>
    </xf>
    <xf numFmtId="0" fontId="3" fillId="38" borderId="1" xfId="0" applyFont="1" applyFill="1" applyBorder="1" applyAlignment="1">
      <alignment horizontal="center" vertical="center" wrapText="1"/>
    </xf>
    <xf numFmtId="9" fontId="0" fillId="6" borderId="1" xfId="2" applyFont="1" applyFill="1" applyBorder="1" applyAlignment="1">
      <alignment horizontal="center" vertical="center" wrapText="1"/>
    </xf>
    <xf numFmtId="0" fontId="26" fillId="18" borderId="1" xfId="0" applyFont="1" applyFill="1" applyBorder="1" applyAlignment="1">
      <alignment horizontal="center" vertical="center" wrapText="1"/>
    </xf>
    <xf numFmtId="0" fontId="3" fillId="18" borderId="1" xfId="0" applyFont="1" applyFill="1" applyBorder="1"/>
    <xf numFmtId="0" fontId="5" fillId="18" borderId="16" xfId="0" applyFont="1" applyFill="1" applyBorder="1"/>
    <xf numFmtId="0" fontId="26" fillId="18" borderId="20" xfId="0" applyFont="1" applyFill="1" applyBorder="1" applyAlignment="1">
      <alignment horizontal="center" vertical="center" wrapText="1"/>
    </xf>
    <xf numFmtId="0" fontId="0" fillId="18" borderId="18" xfId="0" applyFill="1" applyBorder="1"/>
    <xf numFmtId="0" fontId="5" fillId="6" borderId="0" xfId="0" applyFont="1" applyFill="1"/>
    <xf numFmtId="0" fontId="3" fillId="6" borderId="1" xfId="0" applyFont="1" applyFill="1" applyBorder="1"/>
    <xf numFmtId="0" fontId="3" fillId="18" borderId="3" xfId="0" applyFont="1" applyFill="1" applyBorder="1" applyAlignment="1">
      <alignment horizontal="center"/>
    </xf>
    <xf numFmtId="0" fontId="3" fillId="18" borderId="3" xfId="0" applyFont="1" applyFill="1" applyBorder="1"/>
    <xf numFmtId="0" fontId="3" fillId="18" borderId="4" xfId="0" applyFont="1" applyFill="1" applyBorder="1" applyAlignment="1">
      <alignment horizontal="center"/>
    </xf>
    <xf numFmtId="0" fontId="0" fillId="0" borderId="2" xfId="0" applyBorder="1" applyAlignment="1">
      <alignment vertical="top" wrapText="1"/>
    </xf>
    <xf numFmtId="0" fontId="55" fillId="18" borderId="20" xfId="0" applyFont="1" applyFill="1" applyBorder="1" applyAlignment="1">
      <alignment horizontal="center" vertical="center" wrapText="1"/>
    </xf>
    <xf numFmtId="0" fontId="55" fillId="18" borderId="1" xfId="0" applyFont="1" applyFill="1" applyBorder="1" applyAlignment="1">
      <alignment horizontal="center" vertical="center" wrapText="1"/>
    </xf>
    <xf numFmtId="0" fontId="0" fillId="18" borderId="1" xfId="0" applyFill="1" applyBorder="1" applyAlignment="1">
      <alignment horizontal="left" vertical="center" wrapText="1" indent="4"/>
    </xf>
    <xf numFmtId="0" fontId="0" fillId="18" borderId="20" xfId="0" applyFill="1" applyBorder="1" applyAlignment="1">
      <alignment horizontal="left" vertical="center" wrapText="1" indent="3"/>
    </xf>
    <xf numFmtId="0" fontId="0" fillId="18" borderId="20" xfId="0" applyFill="1" applyBorder="1" applyAlignment="1">
      <alignment horizontal="left" vertical="center" wrapText="1" indent="2"/>
    </xf>
    <xf numFmtId="1" fontId="0" fillId="21" borderId="1" xfId="0" applyNumberFormat="1" applyFill="1" applyBorder="1" applyAlignment="1">
      <alignment horizontal="center" vertical="center" wrapText="1"/>
    </xf>
    <xf numFmtId="9" fontId="0" fillId="21" borderId="1" xfId="0" applyNumberFormat="1" applyFill="1" applyBorder="1" applyAlignment="1">
      <alignment horizontal="center" vertical="center" wrapText="1"/>
    </xf>
    <xf numFmtId="0" fontId="0" fillId="21" borderId="1" xfId="0" applyFill="1" applyBorder="1" applyAlignment="1">
      <alignment vertical="center" wrapText="1"/>
    </xf>
    <xf numFmtId="12" fontId="3" fillId="18" borderId="20" xfId="0" applyNumberFormat="1" applyFont="1" applyFill="1" applyBorder="1" applyAlignment="1">
      <alignment horizontal="center" vertical="center"/>
    </xf>
    <xf numFmtId="0" fontId="2" fillId="6" borderId="1" xfId="0" applyFont="1" applyFill="1" applyBorder="1" applyAlignment="1">
      <alignment vertical="center" wrapText="1"/>
    </xf>
    <xf numFmtId="0" fontId="3" fillId="18" borderId="20" xfId="0" applyFont="1" applyFill="1" applyBorder="1" applyAlignment="1">
      <alignment horizontal="center"/>
    </xf>
    <xf numFmtId="0" fontId="0" fillId="18" borderId="2" xfId="0" applyFill="1" applyBorder="1"/>
    <xf numFmtId="0" fontId="3" fillId="6" borderId="1" xfId="0" applyFont="1" applyFill="1" applyBorder="1" applyAlignment="1">
      <alignment horizontal="center"/>
    </xf>
    <xf numFmtId="9" fontId="3" fillId="6" borderId="1" xfId="2" applyFont="1" applyFill="1" applyBorder="1" applyAlignment="1">
      <alignment horizontal="center"/>
    </xf>
    <xf numFmtId="0" fontId="0" fillId="6" borderId="1" xfId="0" applyFill="1" applyBorder="1" applyAlignment="1">
      <alignment horizontal="center" vertical="center"/>
    </xf>
    <xf numFmtId="9" fontId="0" fillId="6" borderId="1" xfId="2" applyFont="1" applyFill="1" applyBorder="1" applyAlignment="1">
      <alignment horizontal="center" vertical="center"/>
    </xf>
    <xf numFmtId="0" fontId="67" fillId="18" borderId="1" xfId="0" applyFont="1" applyFill="1" applyBorder="1" applyAlignment="1">
      <alignment horizontal="center"/>
    </xf>
    <xf numFmtId="0" fontId="55" fillId="18" borderId="1" xfId="0" applyFont="1" applyFill="1" applyBorder="1"/>
    <xf numFmtId="0" fontId="55" fillId="18" borderId="1" xfId="0" applyFont="1" applyFill="1" applyBorder="1" applyAlignment="1">
      <alignment vertical="center" wrapText="1"/>
    </xf>
    <xf numFmtId="0" fontId="23" fillId="6" borderId="1" xfId="0" applyFont="1" applyFill="1" applyBorder="1" applyAlignment="1">
      <alignment horizontal="center" vertical="center" wrapText="1"/>
    </xf>
    <xf numFmtId="0" fontId="23" fillId="6" borderId="1" xfId="0" applyFont="1" applyFill="1" applyBorder="1"/>
    <xf numFmtId="9" fontId="23" fillId="6" borderId="1" xfId="2" applyFont="1" applyFill="1" applyBorder="1" applyAlignment="1">
      <alignment horizontal="center" vertical="center" wrapText="1"/>
    </xf>
    <xf numFmtId="0" fontId="23" fillId="6" borderId="1" xfId="0" applyFont="1" applyFill="1" applyBorder="1" applyAlignment="1">
      <alignment horizontal="center"/>
    </xf>
    <xf numFmtId="0" fontId="3" fillId="18" borderId="0" xfId="0" applyFont="1" applyFill="1" applyAlignment="1">
      <alignment horizontal="center"/>
    </xf>
    <xf numFmtId="0" fontId="0" fillId="6" borderId="1" xfId="0" applyFill="1" applyBorder="1"/>
    <xf numFmtId="9" fontId="0" fillId="6" borderId="1" xfId="2" applyFont="1" applyFill="1" applyBorder="1"/>
    <xf numFmtId="0" fontId="58" fillId="18" borderId="4" xfId="0" applyFont="1" applyFill="1" applyBorder="1" applyAlignment="1">
      <alignment horizontal="center" vertical="center" wrapText="1"/>
    </xf>
    <xf numFmtId="0" fontId="58" fillId="18" borderId="1" xfId="0" applyFont="1" applyFill="1" applyBorder="1" applyAlignment="1">
      <alignment horizontal="center" vertical="center" wrapText="1"/>
    </xf>
    <xf numFmtId="0" fontId="58" fillId="18" borderId="35" xfId="0" applyFont="1" applyFill="1" applyBorder="1" applyAlignment="1">
      <alignment horizontal="center" vertical="center" wrapText="1"/>
    </xf>
    <xf numFmtId="0" fontId="0" fillId="18" borderId="1" xfId="0" applyFill="1" applyBorder="1" applyAlignment="1">
      <alignment horizontal="center" vertical="top" wrapText="1"/>
    </xf>
    <xf numFmtId="0" fontId="33" fillId="18" borderId="4" xfId="0" applyFont="1" applyFill="1" applyBorder="1" applyAlignment="1">
      <alignment horizontal="center" vertical="center" wrapText="1"/>
    </xf>
    <xf numFmtId="0" fontId="33" fillId="18" borderId="1" xfId="0" applyFont="1" applyFill="1" applyBorder="1" applyAlignment="1">
      <alignment horizontal="center" vertical="center" wrapText="1"/>
    </xf>
    <xf numFmtId="0" fontId="33" fillId="18" borderId="35" xfId="0" applyFont="1" applyFill="1" applyBorder="1" applyAlignment="1">
      <alignment horizontal="center" vertical="center" wrapText="1"/>
    </xf>
    <xf numFmtId="0" fontId="0" fillId="18" borderId="16" xfId="0" applyFill="1" applyBorder="1"/>
    <xf numFmtId="0" fontId="3" fillId="18" borderId="16" xfId="0" applyFont="1" applyFill="1" applyBorder="1"/>
    <xf numFmtId="0" fontId="2" fillId="37" borderId="1" xfId="0" applyFont="1" applyFill="1" applyBorder="1" applyAlignment="1">
      <alignment horizontal="center" vertical="center" wrapText="1"/>
    </xf>
    <xf numFmtId="0" fontId="2" fillId="36" borderId="1" xfId="0" applyFont="1" applyFill="1" applyBorder="1" applyAlignment="1">
      <alignment horizontal="center" vertical="center" wrapText="1"/>
    </xf>
    <xf numFmtId="0" fontId="2" fillId="37" borderId="1" xfId="0" applyFont="1" applyFill="1" applyBorder="1" applyAlignment="1">
      <alignment horizontal="center" vertical="top" wrapText="1"/>
    </xf>
    <xf numFmtId="0" fontId="2" fillId="37" borderId="1" xfId="0" applyFont="1" applyFill="1" applyBorder="1" applyAlignment="1">
      <alignment horizontal="center" wrapText="1"/>
    </xf>
    <xf numFmtId="0" fontId="0" fillId="18" borderId="17" xfId="0" applyFill="1" applyBorder="1" applyAlignment="1">
      <alignment horizontal="center"/>
    </xf>
    <xf numFmtId="0" fontId="26" fillId="18" borderId="2" xfId="0" applyFont="1" applyFill="1" applyBorder="1" applyAlignment="1">
      <alignment horizontal="center" vertical="center" wrapText="1"/>
    </xf>
    <xf numFmtId="0" fontId="2" fillId="18" borderId="1" xfId="0" applyFont="1" applyFill="1" applyBorder="1" applyAlignment="1">
      <alignment horizontal="center" vertical="center" wrapText="1"/>
    </xf>
    <xf numFmtId="0" fontId="19" fillId="18" borderId="1" xfId="0" applyFont="1" applyFill="1" applyBorder="1" applyAlignment="1">
      <alignment horizontal="center" vertical="center" wrapText="1"/>
    </xf>
    <xf numFmtId="0" fontId="38" fillId="18" borderId="1" xfId="0" applyFont="1" applyFill="1" applyBorder="1" applyAlignment="1">
      <alignment horizontal="left" vertical="center" wrapText="1"/>
    </xf>
    <xf numFmtId="0" fontId="19" fillId="18" borderId="1" xfId="0" applyFont="1" applyFill="1" applyBorder="1" applyAlignment="1">
      <alignment horizontal="left" vertical="center" wrapText="1"/>
    </xf>
    <xf numFmtId="0" fontId="34" fillId="18" borderId="1" xfId="0" applyFont="1" applyFill="1" applyBorder="1" applyAlignment="1">
      <alignment horizontal="center" vertical="center" wrapText="1"/>
    </xf>
    <xf numFmtId="0" fontId="3" fillId="18" borderId="34" xfId="0" applyFont="1" applyFill="1" applyBorder="1" applyAlignment="1">
      <alignment horizontal="center" vertical="center" wrapText="1"/>
    </xf>
    <xf numFmtId="0" fontId="58" fillId="18" borderId="16" xfId="0" applyFont="1" applyFill="1" applyBorder="1" applyAlignment="1">
      <alignment horizontal="center" vertical="center" wrapText="1"/>
    </xf>
    <xf numFmtId="0" fontId="58" fillId="18" borderId="29" xfId="0" applyFont="1" applyFill="1" applyBorder="1" applyAlignment="1">
      <alignment horizontal="center" vertical="center" wrapText="1"/>
    </xf>
    <xf numFmtId="0" fontId="58" fillId="18" borderId="33" xfId="0" applyFont="1" applyFill="1" applyBorder="1" applyAlignment="1">
      <alignment horizontal="center" vertical="center" wrapText="1"/>
    </xf>
    <xf numFmtId="12" fontId="0" fillId="18" borderId="17" xfId="0" applyNumberFormat="1" applyFill="1" applyBorder="1" applyAlignment="1">
      <alignment horizontal="left" vertical="center"/>
    </xf>
    <xf numFmtId="0" fontId="0" fillId="18" borderId="17" xfId="0" applyFill="1" applyBorder="1" applyAlignment="1">
      <alignment horizontal="left" vertical="center"/>
    </xf>
    <xf numFmtId="12" fontId="3" fillId="6" borderId="1" xfId="0" applyNumberFormat="1" applyFont="1" applyFill="1" applyBorder="1" applyAlignment="1">
      <alignment horizontal="center" vertical="center"/>
    </xf>
    <xf numFmtId="0" fontId="3" fillId="6" borderId="1" xfId="0" applyFont="1" applyFill="1" applyBorder="1" applyAlignment="1">
      <alignment horizontal="center" vertical="center"/>
    </xf>
    <xf numFmtId="0" fontId="0" fillId="6" borderId="1" xfId="0" applyFill="1" applyBorder="1" applyAlignment="1">
      <alignment horizontal="left"/>
    </xf>
    <xf numFmtId="0" fontId="6" fillId="0" borderId="1" xfId="0" applyFont="1" applyBorder="1" applyAlignment="1">
      <alignment horizontal="center" vertical="center" wrapText="1"/>
    </xf>
    <xf numFmtId="0" fontId="62" fillId="9" borderId="1" xfId="0" applyFont="1" applyFill="1" applyBorder="1" applyAlignment="1">
      <alignment horizontal="left" vertical="center" wrapText="1"/>
    </xf>
    <xf numFmtId="0" fontId="1" fillId="6" borderId="1" xfId="0" applyFont="1" applyFill="1" applyBorder="1" applyAlignment="1">
      <alignment horizontal="center" vertical="center"/>
    </xf>
    <xf numFmtId="0" fontId="62"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0" borderId="1" xfId="0" applyFont="1" applyBorder="1" applyAlignment="1">
      <alignment horizontal="left" vertical="center"/>
    </xf>
    <xf numFmtId="0" fontId="6" fillId="0" borderId="1" xfId="0" applyFont="1" applyBorder="1" applyAlignment="1">
      <alignment horizontal="center" vertical="center"/>
    </xf>
    <xf numFmtId="0" fontId="50" fillId="0" borderId="1" xfId="0" applyFont="1" applyBorder="1" applyAlignment="1">
      <alignment vertical="center"/>
    </xf>
    <xf numFmtId="0" fontId="1" fillId="0" borderId="1" xfId="0" applyFont="1" applyBorder="1" applyAlignment="1">
      <alignment horizontal="left" vertical="center"/>
    </xf>
    <xf numFmtId="0" fontId="62" fillId="0" borderId="1" xfId="0" applyFont="1" applyBorder="1" applyAlignment="1">
      <alignment vertical="center" wrapText="1"/>
    </xf>
    <xf numFmtId="0" fontId="62" fillId="6" borderId="1" xfId="0" applyFont="1" applyFill="1" applyBorder="1" applyAlignment="1">
      <alignment horizontal="center" vertical="center"/>
    </xf>
    <xf numFmtId="0" fontId="62" fillId="0" borderId="1" xfId="0" applyFont="1" applyBorder="1" applyAlignment="1">
      <alignment horizontal="center" vertical="center"/>
    </xf>
    <xf numFmtId="0" fontId="62" fillId="5" borderId="1" xfId="0" applyFont="1" applyFill="1" applyBorder="1" applyAlignment="1">
      <alignment vertical="center" wrapText="1"/>
    </xf>
    <xf numFmtId="0" fontId="62" fillId="5" borderId="1" xfId="0" applyFont="1" applyFill="1" applyBorder="1" applyAlignment="1">
      <alignment horizontal="center" vertical="center"/>
    </xf>
    <xf numFmtId="0" fontId="62" fillId="0" borderId="1" xfId="0" quotePrefix="1" applyFont="1" applyBorder="1" applyAlignment="1">
      <alignment horizontal="center" vertical="center"/>
    </xf>
    <xf numFmtId="0" fontId="46" fillId="0" borderId="1" xfId="0" applyFont="1" applyBorder="1" applyAlignment="1">
      <alignment vertical="center" wrapText="1"/>
    </xf>
    <xf numFmtId="0" fontId="1" fillId="0" borderId="1" xfId="0" applyFont="1" applyBorder="1" applyAlignment="1">
      <alignment horizontal="left" vertical="center" wrapText="1"/>
    </xf>
    <xf numFmtId="0" fontId="62" fillId="28" borderId="1" xfId="0" applyFont="1" applyFill="1" applyBorder="1" applyAlignment="1">
      <alignment horizontal="center" vertical="center"/>
    </xf>
    <xf numFmtId="0" fontId="1" fillId="5" borderId="1" xfId="0" applyFont="1" applyFill="1" applyBorder="1" applyAlignment="1">
      <alignment vertical="center" wrapText="1"/>
    </xf>
    <xf numFmtId="0" fontId="62" fillId="0" borderId="1" xfId="0" applyFont="1" applyBorder="1" applyAlignment="1">
      <alignment horizontal="left" vertical="center" wrapText="1"/>
    </xf>
    <xf numFmtId="0" fontId="62" fillId="0" borderId="1" xfId="0" applyFont="1" applyBorder="1" applyAlignment="1">
      <alignment horizontal="center" vertical="center" wrapText="1"/>
    </xf>
    <xf numFmtId="0" fontId="62" fillId="28" borderId="1" xfId="0" applyFont="1" applyFill="1" applyBorder="1" applyAlignment="1">
      <alignment horizontal="center" vertical="center" wrapText="1"/>
    </xf>
    <xf numFmtId="0" fontId="1" fillId="28" borderId="1" xfId="0" applyFont="1" applyFill="1" applyBorder="1" applyAlignment="1">
      <alignment horizontal="center" vertical="center"/>
    </xf>
    <xf numFmtId="0" fontId="62" fillId="21" borderId="1" xfId="0" applyFont="1" applyFill="1" applyBorder="1" applyAlignment="1">
      <alignment horizontal="center" vertical="center"/>
    </xf>
    <xf numFmtId="0" fontId="72" fillId="0" borderId="1" xfId="0" applyFont="1" applyBorder="1" applyAlignment="1">
      <alignment vertical="center" wrapText="1"/>
    </xf>
    <xf numFmtId="0" fontId="70" fillId="0" borderId="1" xfId="0" applyFont="1" applyBorder="1" applyAlignment="1">
      <alignment horizontal="left" vertical="center" wrapText="1"/>
    </xf>
    <xf numFmtId="0" fontId="1" fillId="0" borderId="7" xfId="0" applyFont="1" applyBorder="1" applyAlignment="1">
      <alignment horizontal="center" vertical="center"/>
    </xf>
    <xf numFmtId="0" fontId="1" fillId="7" borderId="2" xfId="0" applyFont="1" applyFill="1" applyBorder="1" applyAlignment="1">
      <alignment horizontal="left" vertical="center" wrapText="1"/>
    </xf>
    <xf numFmtId="0" fontId="62" fillId="7" borderId="6" xfId="0" applyFont="1" applyFill="1" applyBorder="1" applyAlignment="1">
      <alignment vertical="center" wrapText="1"/>
    </xf>
    <xf numFmtId="0" fontId="62" fillId="7" borderId="6" xfId="0" applyFont="1" applyFill="1" applyBorder="1" applyAlignment="1">
      <alignment horizontal="center" vertical="center"/>
    </xf>
    <xf numFmtId="0" fontId="62" fillId="7" borderId="2" xfId="0" applyFont="1" applyFill="1" applyBorder="1" applyAlignment="1">
      <alignment horizontal="center" vertical="center"/>
    </xf>
    <xf numFmtId="0" fontId="62" fillId="7" borderId="19" xfId="0" applyFont="1" applyFill="1" applyBorder="1" applyAlignment="1">
      <alignment horizontal="center" vertical="center"/>
    </xf>
    <xf numFmtId="0" fontId="62" fillId="7" borderId="14" xfId="0" applyFont="1" applyFill="1" applyBorder="1" applyAlignment="1">
      <alignment horizontal="center" vertical="center"/>
    </xf>
    <xf numFmtId="0" fontId="46" fillId="3" borderId="1" xfId="0" applyFont="1" applyFill="1" applyBorder="1" applyAlignment="1">
      <alignment horizontal="center" vertical="center" wrapText="1"/>
    </xf>
    <xf numFmtId="0" fontId="46" fillId="0" borderId="1" xfId="0" applyFont="1" applyBorder="1" applyAlignment="1">
      <alignment horizontal="center" vertical="center" wrapText="1"/>
    </xf>
    <xf numFmtId="0" fontId="6" fillId="0" borderId="1" xfId="0" applyFont="1" applyBorder="1" applyAlignment="1">
      <alignment horizontal="left" vertical="center" wrapText="1"/>
    </xf>
    <xf numFmtId="0" fontId="1" fillId="7" borderId="6" xfId="0" applyFont="1" applyFill="1" applyBorder="1" applyAlignment="1">
      <alignment horizontal="left" vertical="center" wrapText="1"/>
    </xf>
    <xf numFmtId="0" fontId="8" fillId="0" borderId="0" xfId="0" applyFont="1" applyAlignment="1">
      <alignment horizontal="left" vertical="center" wrapText="1"/>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0" fontId="62" fillId="0" borderId="3" xfId="0" applyFont="1" applyBorder="1" applyAlignment="1">
      <alignment vertical="center" wrapText="1"/>
    </xf>
    <xf numFmtId="0" fontId="62" fillId="0" borderId="3" xfId="0" applyFont="1" applyBorder="1" applyAlignment="1">
      <alignment horizontal="center" vertical="center"/>
    </xf>
    <xf numFmtId="0" fontId="62" fillId="0" borderId="5" xfId="0" applyFont="1" applyBorder="1" applyAlignment="1">
      <alignment horizontal="center" vertical="center"/>
    </xf>
    <xf numFmtId="0" fontId="62" fillId="0" borderId="8" xfId="0" applyFont="1" applyBorder="1" applyAlignment="1">
      <alignment horizontal="center" vertical="center"/>
    </xf>
    <xf numFmtId="0" fontId="1" fillId="10" borderId="3" xfId="0" applyFont="1" applyFill="1" applyBorder="1" applyAlignment="1">
      <alignment horizontal="left" vertical="center" wrapText="1"/>
    </xf>
    <xf numFmtId="0" fontId="1" fillId="10" borderId="5" xfId="0" applyFont="1" applyFill="1" applyBorder="1" applyAlignment="1">
      <alignment horizontal="left" vertical="center" wrapText="1"/>
    </xf>
    <xf numFmtId="0" fontId="62" fillId="10" borderId="3" xfId="0" applyFont="1" applyFill="1" applyBorder="1" applyAlignment="1">
      <alignment vertical="center" wrapText="1"/>
    </xf>
    <xf numFmtId="0" fontId="62" fillId="10" borderId="3" xfId="0" applyFont="1" applyFill="1" applyBorder="1" applyAlignment="1">
      <alignment horizontal="center" vertical="center"/>
    </xf>
    <xf numFmtId="0" fontId="62" fillId="10" borderId="1" xfId="0" applyFont="1" applyFill="1" applyBorder="1" applyAlignment="1">
      <alignment horizontal="center" vertical="center"/>
    </xf>
    <xf numFmtId="0" fontId="62" fillId="10" borderId="5" xfId="0" applyFont="1" applyFill="1" applyBorder="1" applyAlignment="1">
      <alignment horizontal="center" vertical="center"/>
    </xf>
    <xf numFmtId="0" fontId="62" fillId="10" borderId="8" xfId="0" applyFont="1" applyFill="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50" fillId="0" borderId="9" xfId="0" applyFont="1" applyBorder="1" applyAlignment="1">
      <alignment horizontal="center" vertical="center"/>
    </xf>
    <xf numFmtId="0" fontId="70" fillId="0" borderId="0" xfId="0" applyFont="1" applyAlignment="1">
      <alignment horizontal="left" vertical="center" wrapText="1"/>
    </xf>
    <xf numFmtId="0" fontId="72" fillId="0" borderId="0" xfId="0" applyFont="1" applyAlignment="1">
      <alignment vertical="center" wrapText="1"/>
    </xf>
    <xf numFmtId="0" fontId="62" fillId="0" borderId="0" xfId="0" applyFont="1" applyAlignment="1">
      <alignment horizontal="center" vertical="center"/>
    </xf>
    <xf numFmtId="0" fontId="0" fillId="0" borderId="5" xfId="0" applyBorder="1"/>
    <xf numFmtId="0" fontId="0" fillId="0" borderId="44" xfId="0" applyBorder="1"/>
    <xf numFmtId="0" fontId="0" fillId="0" borderId="45" xfId="0" applyBorder="1"/>
    <xf numFmtId="0" fontId="0" fillId="0" borderId="46" xfId="0" applyBorder="1"/>
    <xf numFmtId="0" fontId="0" fillId="0" borderId="47" xfId="0" applyBorder="1"/>
    <xf numFmtId="0" fontId="0" fillId="0" borderId="48" xfId="0" applyBorder="1"/>
    <xf numFmtId="0" fontId="0" fillId="0" borderId="49" xfId="0" applyBorder="1"/>
    <xf numFmtId="0" fontId="21" fillId="0" borderId="16" xfId="0" applyFont="1" applyBorder="1"/>
    <xf numFmtId="0" fontId="0" fillId="6" borderId="0" xfId="0" applyFill="1" applyAlignment="1">
      <alignment wrapText="1"/>
    </xf>
    <xf numFmtId="0" fontId="0" fillId="0" borderId="7"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6" borderId="11" xfId="0" applyFill="1" applyBorder="1" applyAlignment="1">
      <alignment wrapText="1"/>
    </xf>
    <xf numFmtId="0" fontId="0" fillId="0" borderId="12" xfId="0" applyBorder="1" applyAlignment="1">
      <alignment wrapText="1"/>
    </xf>
    <xf numFmtId="0" fontId="73" fillId="0" borderId="1" xfId="0" applyFont="1" applyBorder="1" applyAlignment="1">
      <alignment horizontal="left" vertical="top" wrapText="1"/>
    </xf>
    <xf numFmtId="9" fontId="0" fillId="6" borderId="1" xfId="2" applyFont="1" applyFill="1" applyBorder="1" applyAlignment="1">
      <alignment vertical="center" wrapText="1"/>
    </xf>
    <xf numFmtId="9" fontId="0" fillId="0" borderId="1" xfId="2" applyFont="1" applyBorder="1"/>
    <xf numFmtId="164" fontId="0" fillId="0" borderId="1" xfId="0" applyNumberFormat="1" applyBorder="1" applyAlignment="1">
      <alignment vertical="center" wrapText="1"/>
    </xf>
    <xf numFmtId="0" fontId="6" fillId="2" borderId="1" xfId="0" applyFont="1" applyFill="1" applyBorder="1" applyAlignment="1">
      <alignment horizontal="center" vertical="center" wrapText="1"/>
    </xf>
    <xf numFmtId="0" fontId="8" fillId="0" borderId="49" xfId="0" applyFont="1" applyBorder="1" applyAlignment="1">
      <alignment horizontal="center" vertical="center"/>
    </xf>
    <xf numFmtId="0" fontId="26" fillId="0" borderId="1" xfId="0" applyFont="1" applyBorder="1"/>
    <xf numFmtId="9" fontId="26" fillId="0" borderId="1" xfId="2" applyFont="1" applyBorder="1"/>
    <xf numFmtId="1" fontId="0" fillId="6" borderId="1" xfId="0" applyNumberFormat="1" applyFill="1" applyBorder="1" applyAlignment="1">
      <alignment vertical="center" wrapText="1"/>
    </xf>
    <xf numFmtId="2" fontId="0" fillId="6" borderId="1" xfId="0" applyNumberFormat="1" applyFill="1" applyBorder="1" applyAlignment="1">
      <alignment vertical="center" wrapText="1"/>
    </xf>
    <xf numFmtId="0" fontId="6" fillId="3" borderId="1" xfId="0" applyFont="1" applyFill="1" applyBorder="1" applyAlignment="1">
      <alignment horizontal="left" vertical="center"/>
    </xf>
    <xf numFmtId="0" fontId="62" fillId="13" borderId="1" xfId="0" applyFont="1" applyFill="1" applyBorder="1" applyAlignment="1">
      <alignment horizontal="center" vertical="center"/>
    </xf>
    <xf numFmtId="0" fontId="42" fillId="16" borderId="1" xfId="0" applyFont="1" applyFill="1" applyBorder="1" applyAlignment="1">
      <alignment horizontal="center" vertical="center"/>
    </xf>
    <xf numFmtId="9" fontId="42" fillId="16" borderId="1" xfId="2" applyFont="1" applyFill="1" applyBorder="1" applyAlignment="1">
      <alignment horizontal="center" vertical="center"/>
    </xf>
    <xf numFmtId="0" fontId="62" fillId="13" borderId="1" xfId="0" applyFont="1" applyFill="1" applyBorder="1" applyAlignment="1">
      <alignment horizontal="center" vertical="center" wrapText="1"/>
    </xf>
    <xf numFmtId="0" fontId="62" fillId="17" borderId="1" xfId="0" applyFont="1" applyFill="1" applyBorder="1" applyAlignment="1">
      <alignment horizontal="center" vertical="center"/>
    </xf>
    <xf numFmtId="0" fontId="50" fillId="0" borderId="1" xfId="0" applyFont="1" applyBorder="1" applyAlignment="1">
      <alignment vertical="center" wrapText="1"/>
    </xf>
    <xf numFmtId="0" fontId="50" fillId="0" borderId="1" xfId="0" applyFont="1" applyBorder="1" applyAlignment="1">
      <alignment horizontal="center" vertical="center"/>
    </xf>
    <xf numFmtId="0" fontId="50" fillId="28" borderId="1" xfId="0" applyFont="1" applyFill="1" applyBorder="1" applyAlignment="1">
      <alignment horizontal="center" vertical="center"/>
    </xf>
    <xf numFmtId="0" fontId="50" fillId="21" borderId="1" xfId="0" applyFont="1" applyFill="1" applyBorder="1" applyAlignment="1">
      <alignment horizontal="center" vertical="center"/>
    </xf>
    <xf numFmtId="0" fontId="77" fillId="0" borderId="1" xfId="3" applyBorder="1" applyAlignment="1">
      <alignment horizontal="center" vertical="center" wrapText="1"/>
    </xf>
    <xf numFmtId="0" fontId="77" fillId="0" borderId="1" xfId="3" applyBorder="1" applyAlignment="1">
      <alignment vertical="center" wrapText="1"/>
    </xf>
    <xf numFmtId="1" fontId="0" fillId="0" borderId="1" xfId="0" applyNumberFormat="1" applyBorder="1" applyAlignment="1">
      <alignment horizontal="center" vertical="center"/>
    </xf>
    <xf numFmtId="0" fontId="78" fillId="0" borderId="50" xfId="0" applyFont="1" applyBorder="1" applyAlignment="1">
      <alignment horizontal="left" vertical="top" wrapText="1"/>
    </xf>
    <xf numFmtId="0" fontId="78" fillId="0" borderId="51" xfId="0" applyFont="1" applyBorder="1" applyAlignment="1">
      <alignment horizontal="left" vertical="top" wrapText="1"/>
    </xf>
    <xf numFmtId="0" fontId="79" fillId="0" borderId="50" xfId="0" applyFont="1" applyBorder="1" applyAlignment="1">
      <alignment horizontal="left" vertical="top" wrapText="1" indent="1"/>
    </xf>
    <xf numFmtId="1" fontId="80" fillId="0" borderId="50" xfId="0" applyNumberFormat="1" applyFont="1" applyBorder="1" applyAlignment="1">
      <alignment horizontal="left" vertical="top" shrinkToFit="1"/>
    </xf>
    <xf numFmtId="1" fontId="19" fillId="0" borderId="1" xfId="0" applyNumberFormat="1" applyFont="1" applyBorder="1" applyAlignment="1">
      <alignment horizontal="center" vertical="center" wrapText="1"/>
    </xf>
    <xf numFmtId="49" fontId="19" fillId="0" borderId="1" xfId="0" applyNumberFormat="1" applyFont="1" applyBorder="1" applyAlignment="1">
      <alignment horizontal="left" vertical="center" wrapText="1"/>
    </xf>
    <xf numFmtId="49" fontId="19" fillId="0" borderId="1" xfId="0" applyNumberFormat="1" applyFont="1" applyBorder="1" applyAlignment="1">
      <alignment vertical="center" wrapText="1"/>
    </xf>
    <xf numFmtId="49" fontId="19" fillId="0" borderId="1" xfId="0" quotePrefix="1" applyNumberFormat="1" applyFont="1" applyBorder="1" applyAlignment="1">
      <alignment vertical="center" wrapText="1"/>
    </xf>
    <xf numFmtId="49" fontId="19" fillId="0" borderId="1" xfId="0" quotePrefix="1" applyNumberFormat="1" applyFont="1" applyBorder="1" applyAlignment="1">
      <alignment horizontal="left" vertical="center" wrapText="1"/>
    </xf>
    <xf numFmtId="49" fontId="38" fillId="0" borderId="1" xfId="0" applyNumberFormat="1" applyFont="1" applyBorder="1" applyAlignment="1">
      <alignment horizontal="left" vertical="center" wrapText="1"/>
    </xf>
    <xf numFmtId="0" fontId="19" fillId="0" borderId="13" xfId="0" applyFont="1" applyBorder="1" applyAlignment="1">
      <alignment horizontal="center" vertical="center" wrapText="1"/>
    </xf>
    <xf numFmtId="49" fontId="38" fillId="0" borderId="1" xfId="0" quotePrefix="1" applyNumberFormat="1" applyFont="1" applyBorder="1" applyAlignment="1">
      <alignment horizontal="left" vertical="center" wrapText="1"/>
    </xf>
    <xf numFmtId="0" fontId="3" fillId="16" borderId="1" xfId="0" applyFont="1" applyFill="1" applyBorder="1" applyAlignment="1">
      <alignment horizontal="center" vertical="center"/>
    </xf>
    <xf numFmtId="0" fontId="77" fillId="0" borderId="0" xfId="3" applyAlignment="1">
      <alignment wrapText="1"/>
    </xf>
    <xf numFmtId="0" fontId="81" fillId="0" borderId="0" xfId="0" applyFont="1" applyAlignment="1">
      <alignment wrapText="1"/>
    </xf>
    <xf numFmtId="0" fontId="77" fillId="0" borderId="1" xfId="3" applyBorder="1" applyAlignment="1">
      <alignment wrapText="1"/>
    </xf>
    <xf numFmtId="0" fontId="81" fillId="0" borderId="1" xfId="0" applyFont="1" applyBorder="1" applyAlignment="1">
      <alignment wrapText="1"/>
    </xf>
    <xf numFmtId="0" fontId="81" fillId="0" borderId="1" xfId="0" applyFont="1" applyBorder="1"/>
    <xf numFmtId="0" fontId="19" fillId="16" borderId="1" xfId="0" applyFont="1" applyFill="1" applyBorder="1" applyAlignment="1">
      <alignment horizontal="center" vertical="center" wrapText="1"/>
    </xf>
    <xf numFmtId="0" fontId="77" fillId="0" borderId="20" xfId="3" applyBorder="1" applyAlignment="1">
      <alignment horizontal="center" vertical="center" wrapText="1"/>
    </xf>
    <xf numFmtId="0" fontId="19" fillId="6" borderId="1" xfId="0" applyFont="1" applyFill="1" applyBorder="1" applyAlignment="1">
      <alignment horizontal="center" vertical="center" wrapText="1"/>
    </xf>
    <xf numFmtId="0" fontId="19" fillId="16" borderId="1" xfId="0" applyFont="1" applyFill="1" applyBorder="1" applyAlignment="1">
      <alignment horizontal="left" vertical="center" wrapText="1"/>
    </xf>
    <xf numFmtId="0" fontId="19" fillId="16" borderId="1" xfId="0" applyFont="1" applyFill="1" applyBorder="1" applyAlignment="1">
      <alignment vertical="center" wrapText="1"/>
    </xf>
    <xf numFmtId="0" fontId="23" fillId="39" borderId="1" xfId="3" applyFont="1" applyFill="1" applyBorder="1" applyAlignment="1">
      <alignment horizontal="left" vertical="center" wrapText="1"/>
    </xf>
    <xf numFmtId="0" fontId="60" fillId="39" borderId="1" xfId="0" applyFont="1" applyFill="1" applyBorder="1" applyAlignment="1">
      <alignment horizontal="center" vertical="center" wrapText="1"/>
    </xf>
    <xf numFmtId="0" fontId="23" fillId="39" borderId="1" xfId="3" applyFont="1" applyFill="1" applyBorder="1" applyAlignment="1">
      <alignment vertical="center" wrapText="1"/>
    </xf>
    <xf numFmtId="0" fontId="23" fillId="39" borderId="1" xfId="0" applyFont="1" applyFill="1" applyBorder="1" applyAlignment="1">
      <alignment horizontal="center" vertical="center" wrapText="1"/>
    </xf>
    <xf numFmtId="0" fontId="60" fillId="39" borderId="1" xfId="0" applyFont="1" applyFill="1" applyBorder="1" applyAlignment="1">
      <alignment horizontal="left" vertical="center" wrapText="1"/>
    </xf>
    <xf numFmtId="0" fontId="82" fillId="39" borderId="1" xfId="0" applyFont="1" applyFill="1" applyBorder="1" applyAlignment="1">
      <alignment horizontal="center" vertical="center" wrapText="1"/>
    </xf>
    <xf numFmtId="0" fontId="60" fillId="0" borderId="20" xfId="0" applyFont="1" applyBorder="1" applyAlignment="1">
      <alignment horizontal="center" vertical="center"/>
    </xf>
    <xf numFmtId="1" fontId="0" fillId="0" borderId="0" xfId="0" applyNumberFormat="1" applyAlignment="1">
      <alignment vertical="center"/>
    </xf>
    <xf numFmtId="1" fontId="0" fillId="15" borderId="1" xfId="0" applyNumberFormat="1" applyFill="1" applyBorder="1" applyAlignment="1">
      <alignment horizontal="center" vertical="center" wrapText="1"/>
    </xf>
    <xf numFmtId="1" fontId="60" fillId="0" borderId="1" xfId="0" applyNumberFormat="1" applyFont="1" applyBorder="1" applyAlignment="1">
      <alignment horizontal="center" vertical="center"/>
    </xf>
    <xf numFmtId="1" fontId="0" fillId="0" borderId="11" xfId="0" applyNumberFormat="1" applyBorder="1"/>
    <xf numFmtId="1" fontId="0" fillId="0" borderId="0" xfId="0" applyNumberFormat="1"/>
    <xf numFmtId="1" fontId="0" fillId="0" borderId="17" xfId="0" applyNumberFormat="1" applyBorder="1"/>
    <xf numFmtId="1" fontId="0" fillId="24" borderId="17" xfId="0" applyNumberFormat="1" applyFill="1" applyBorder="1"/>
    <xf numFmtId="17" fontId="0" fillId="0" borderId="1" xfId="0" applyNumberFormat="1" applyBorder="1" applyAlignment="1">
      <alignment horizontal="center" vertical="center" wrapText="1"/>
    </xf>
    <xf numFmtId="0" fontId="83" fillId="0" borderId="1" xfId="0" applyFont="1" applyBorder="1" applyAlignment="1">
      <alignment horizontal="center" vertical="center"/>
    </xf>
    <xf numFmtId="1" fontId="83" fillId="0" borderId="1" xfId="0" applyNumberFormat="1" applyFont="1" applyBorder="1" applyAlignment="1">
      <alignment horizontal="center" vertical="center"/>
    </xf>
    <xf numFmtId="0" fontId="83" fillId="0" borderId="1" xfId="0" applyFont="1" applyBorder="1" applyAlignment="1">
      <alignment horizontal="center" vertical="center" wrapText="1"/>
    </xf>
    <xf numFmtId="0" fontId="83" fillId="6" borderId="1" xfId="0" applyFont="1" applyFill="1" applyBorder="1" applyAlignment="1">
      <alignment vertical="center" wrapText="1"/>
    </xf>
    <xf numFmtId="0" fontId="83" fillId="6" borderId="1" xfId="0" applyFont="1" applyFill="1" applyBorder="1" applyAlignment="1">
      <alignment horizontal="left" vertical="center" wrapText="1"/>
    </xf>
    <xf numFmtId="0" fontId="83" fillId="6" borderId="20" xfId="0" applyFont="1" applyFill="1" applyBorder="1" applyAlignment="1">
      <alignment vertical="center" wrapText="1"/>
    </xf>
    <xf numFmtId="0" fontId="84" fillId="6" borderId="1" xfId="0" applyFont="1" applyFill="1" applyBorder="1" applyAlignment="1">
      <alignment vertical="center" wrapText="1"/>
    </xf>
    <xf numFmtId="0" fontId="83" fillId="0" borderId="20" xfId="0" applyFont="1" applyBorder="1" applyAlignment="1">
      <alignment horizontal="center" vertical="center"/>
    </xf>
    <xf numFmtId="1" fontId="0" fillId="0" borderId="0" xfId="0" applyNumberFormat="1" applyAlignment="1">
      <alignment horizontal="left"/>
    </xf>
    <xf numFmtId="1" fontId="83" fillId="0" borderId="1" xfId="0" applyNumberFormat="1" applyFont="1" applyBorder="1" applyAlignment="1">
      <alignment horizontal="center" vertical="center" wrapText="1"/>
    </xf>
    <xf numFmtId="1" fontId="0" fillId="0" borderId="1" xfId="0" applyNumberFormat="1" applyBorder="1" applyAlignment="1">
      <alignment vertical="center" wrapText="1"/>
    </xf>
    <xf numFmtId="1" fontId="60" fillId="0" borderId="0" xfId="0" applyNumberFormat="1" applyFont="1" applyAlignment="1">
      <alignment horizontal="left" vertical="center" readingOrder="1"/>
    </xf>
    <xf numFmtId="0" fontId="0" fillId="16" borderId="1" xfId="0" applyFill="1" applyBorder="1" applyAlignment="1">
      <alignment horizontal="center" vertical="center" wrapText="1"/>
    </xf>
    <xf numFmtId="1" fontId="83" fillId="16" borderId="1" xfId="0" applyNumberFormat="1" applyFont="1" applyFill="1" applyBorder="1" applyAlignment="1">
      <alignment horizontal="center" vertical="center"/>
    </xf>
    <xf numFmtId="0" fontId="83" fillId="16" borderId="1" xfId="0" applyFont="1" applyFill="1" applyBorder="1" applyAlignment="1">
      <alignment vertical="center" wrapText="1"/>
    </xf>
    <xf numFmtId="0" fontId="0" fillId="16" borderId="1" xfId="0" applyFill="1" applyBorder="1" applyAlignment="1">
      <alignment vertical="center" wrapText="1"/>
    </xf>
    <xf numFmtId="9" fontId="0" fillId="0" borderId="1" xfId="0" applyNumberFormat="1" applyBorder="1"/>
    <xf numFmtId="9" fontId="0" fillId="16" borderId="1" xfId="0" applyNumberFormat="1" applyFill="1" applyBorder="1"/>
    <xf numFmtId="9" fontId="0" fillId="6" borderId="1" xfId="0" applyNumberFormat="1" applyFill="1" applyBorder="1"/>
    <xf numFmtId="9" fontId="0" fillId="16" borderId="1" xfId="2" applyFont="1" applyFill="1" applyBorder="1"/>
    <xf numFmtId="1" fontId="0" fillId="0" borderId="1" xfId="0" applyNumberFormat="1" applyBorder="1"/>
    <xf numFmtId="1" fontId="5" fillId="24" borderId="16" xfId="0" applyNumberFormat="1" applyFont="1" applyFill="1" applyBorder="1"/>
    <xf numFmtId="1" fontId="21" fillId="0" borderId="0" xfId="0" applyNumberFormat="1" applyFont="1"/>
    <xf numFmtId="1" fontId="5" fillId="29" borderId="16" xfId="0" applyNumberFormat="1" applyFont="1" applyFill="1" applyBorder="1"/>
    <xf numFmtId="0" fontId="0" fillId="16" borderId="1" xfId="0" applyFill="1" applyBorder="1" applyAlignment="1">
      <alignment horizontal="center"/>
    </xf>
    <xf numFmtId="0" fontId="0" fillId="16" borderId="1" xfId="0" applyFill="1" applyBorder="1" applyAlignment="1">
      <alignment vertical="center"/>
    </xf>
    <xf numFmtId="0" fontId="0" fillId="40" borderId="1" xfId="0" applyFill="1" applyBorder="1" applyAlignment="1">
      <alignment horizontal="center" vertical="center" wrapText="1"/>
    </xf>
    <xf numFmtId="0" fontId="0" fillId="40" borderId="1" xfId="0" applyFill="1" applyBorder="1" applyAlignment="1">
      <alignment vertical="center" wrapText="1"/>
    </xf>
    <xf numFmtId="9" fontId="0" fillId="40" borderId="1" xfId="0" applyNumberFormat="1" applyFill="1" applyBorder="1" applyAlignment="1">
      <alignment horizontal="center" vertical="center" wrapText="1"/>
    </xf>
    <xf numFmtId="9" fontId="0" fillId="40" borderId="1" xfId="2" applyFont="1" applyFill="1" applyBorder="1" applyAlignment="1">
      <alignment horizontal="center" vertical="center" wrapText="1"/>
    </xf>
    <xf numFmtId="9" fontId="0" fillId="16" borderId="1" xfId="0" applyNumberFormat="1" applyFill="1" applyBorder="1" applyAlignment="1">
      <alignment horizontal="center" vertical="center" wrapText="1"/>
    </xf>
    <xf numFmtId="9" fontId="0" fillId="16" borderId="1" xfId="2" applyFont="1" applyFill="1" applyBorder="1" applyAlignment="1">
      <alignment horizontal="center" vertical="center" wrapText="1"/>
    </xf>
    <xf numFmtId="0" fontId="3" fillId="0" borderId="1" xfId="0" applyFont="1" applyBorder="1" applyAlignment="1">
      <alignment wrapText="1"/>
    </xf>
    <xf numFmtId="0" fontId="86" fillId="0" borderId="1" xfId="0" applyFont="1" applyBorder="1" applyAlignment="1">
      <alignment horizontal="right" vertical="justify" wrapText="1"/>
    </xf>
    <xf numFmtId="0" fontId="87" fillId="0" borderId="1" xfId="0" applyFont="1" applyBorder="1" applyAlignment="1">
      <alignment horizontal="justify" vertical="justify" wrapText="1"/>
    </xf>
    <xf numFmtId="0" fontId="86" fillId="0" borderId="1" xfId="0" applyFont="1" applyBorder="1" applyAlignment="1">
      <alignment horizontal="justify" vertical="justify" wrapText="1"/>
    </xf>
    <xf numFmtId="0" fontId="86" fillId="0" borderId="1" xfId="0" applyFont="1" applyBorder="1"/>
    <xf numFmtId="0" fontId="88" fillId="0" borderId="1" xfId="3" applyFont="1" applyBorder="1" applyAlignment="1">
      <alignment wrapText="1"/>
    </xf>
    <xf numFmtId="0" fontId="77" fillId="0" borderId="1" xfId="3" applyBorder="1" applyAlignment="1">
      <alignment horizontal="justify" vertical="justify" wrapText="1"/>
    </xf>
    <xf numFmtId="0" fontId="7" fillId="12" borderId="0" xfId="0" applyFont="1" applyFill="1" applyAlignment="1">
      <alignment horizontal="center"/>
    </xf>
    <xf numFmtId="0" fontId="9" fillId="6" borderId="19" xfId="0" applyFont="1" applyFill="1" applyBorder="1" applyAlignment="1">
      <alignment horizontal="left" vertical="center"/>
    </xf>
    <xf numFmtId="0" fontId="77" fillId="6" borderId="0" xfId="3" applyFill="1" applyAlignment="1">
      <alignment horizontal="left" vertical="center"/>
    </xf>
    <xf numFmtId="0" fontId="9" fillId="6" borderId="0" xfId="0" applyFont="1" applyFill="1" applyAlignment="1">
      <alignment horizontal="left" vertical="center"/>
    </xf>
    <xf numFmtId="0" fontId="9" fillId="6" borderId="0" xfId="0" applyFont="1" applyFill="1" applyAlignment="1">
      <alignment horizontal="center" vertical="center"/>
    </xf>
    <xf numFmtId="14" fontId="9" fillId="6" borderId="0" xfId="0" applyNumberFormat="1" applyFont="1" applyFill="1" applyAlignment="1">
      <alignment horizontal="left" vertical="center"/>
    </xf>
    <xf numFmtId="0" fontId="4" fillId="11" borderId="0" xfId="0" applyFont="1" applyFill="1" applyAlignment="1">
      <alignment horizontal="left" vertical="center" wrapText="1"/>
    </xf>
    <xf numFmtId="0" fontId="9" fillId="6" borderId="19" xfId="0" applyFont="1" applyFill="1" applyBorder="1" applyAlignment="1">
      <alignment horizontal="left" vertical="center" wrapText="1"/>
    </xf>
    <xf numFmtId="0" fontId="9" fillId="6" borderId="5" xfId="0" applyFont="1" applyFill="1" applyBorder="1" applyAlignment="1">
      <alignment horizontal="left" vertical="center"/>
    </xf>
    <xf numFmtId="0" fontId="12" fillId="12" borderId="7" xfId="0" applyFont="1" applyFill="1" applyBorder="1" applyAlignment="1">
      <alignment horizontal="center" vertical="center"/>
    </xf>
    <xf numFmtId="0" fontId="12" fillId="12" borderId="0" xfId="0" applyFont="1" applyFill="1" applyAlignment="1">
      <alignment horizontal="center" vertical="center"/>
    </xf>
    <xf numFmtId="0" fontId="12" fillId="12" borderId="9" xfId="0" applyFont="1" applyFill="1" applyBorder="1" applyAlignment="1">
      <alignment horizontal="center" vertical="center"/>
    </xf>
    <xf numFmtId="0" fontId="12" fillId="9" borderId="7" xfId="0" applyFont="1" applyFill="1" applyBorder="1" applyAlignment="1">
      <alignment horizontal="center" vertical="center"/>
    </xf>
    <xf numFmtId="0" fontId="12" fillId="9" borderId="0" xfId="0" applyFont="1" applyFill="1" applyAlignment="1">
      <alignment horizontal="center" vertical="center"/>
    </xf>
    <xf numFmtId="0" fontId="12" fillId="9" borderId="9" xfId="0" applyFont="1" applyFill="1" applyBorder="1" applyAlignment="1">
      <alignment horizontal="center" vertical="center"/>
    </xf>
    <xf numFmtId="0" fontId="9" fillId="6" borderId="0" xfId="0" applyFont="1" applyFill="1" applyAlignment="1">
      <alignment horizontal="left" vertical="center" wrapText="1"/>
    </xf>
    <xf numFmtId="0" fontId="42" fillId="10" borderId="3" xfId="0" applyFont="1" applyFill="1" applyBorder="1" applyAlignment="1">
      <alignment horizontal="center" vertical="center"/>
    </xf>
    <xf numFmtId="0" fontId="42" fillId="10" borderId="4" xfId="0" applyFont="1" applyFill="1" applyBorder="1" applyAlignment="1">
      <alignment horizontal="center" vertical="center"/>
    </xf>
    <xf numFmtId="0" fontId="62" fillId="10" borderId="3" xfId="0" applyFont="1" applyFill="1" applyBorder="1" applyAlignment="1">
      <alignment horizontal="center" vertical="center"/>
    </xf>
    <xf numFmtId="0" fontId="62" fillId="10" borderId="4" xfId="0" applyFont="1" applyFill="1" applyBorder="1" applyAlignment="1">
      <alignment horizontal="center" vertical="center"/>
    </xf>
    <xf numFmtId="0" fontId="6" fillId="18" borderId="1" xfId="0" applyFont="1" applyFill="1" applyBorder="1" applyAlignment="1">
      <alignment horizontal="center" vertical="center"/>
    </xf>
    <xf numFmtId="0" fontId="6" fillId="3" borderId="1" xfId="0" applyFont="1" applyFill="1" applyBorder="1" applyAlignment="1">
      <alignment horizontal="left" vertical="center"/>
    </xf>
    <xf numFmtId="0" fontId="6" fillId="16" borderId="3" xfId="0" applyFont="1" applyFill="1" applyBorder="1" applyAlignment="1">
      <alignment horizontal="center" vertical="center"/>
    </xf>
    <xf numFmtId="0" fontId="6" fillId="16" borderId="5" xfId="0" applyFont="1" applyFill="1" applyBorder="1" applyAlignment="1">
      <alignment horizontal="center" vertical="center"/>
    </xf>
    <xf numFmtId="0" fontId="6" fillId="16" borderId="4" xfId="0" applyFont="1" applyFill="1" applyBorder="1" applyAlignment="1">
      <alignment horizontal="center" vertical="center"/>
    </xf>
    <xf numFmtId="0" fontId="6" fillId="16" borderId="1" xfId="0" applyFont="1" applyFill="1" applyBorder="1" applyAlignment="1">
      <alignment horizontal="center" vertical="center"/>
    </xf>
    <xf numFmtId="0" fontId="0" fillId="16" borderId="3" xfId="0" applyFill="1" applyBorder="1" applyAlignment="1">
      <alignment horizontal="left" vertical="center" indent="5"/>
    </xf>
    <xf numFmtId="0" fontId="0" fillId="16" borderId="5" xfId="0" applyFill="1" applyBorder="1" applyAlignment="1">
      <alignment horizontal="left" vertical="center" indent="5"/>
    </xf>
    <xf numFmtId="0" fontId="0" fillId="16" borderId="4" xfId="0" applyFill="1" applyBorder="1" applyAlignment="1">
      <alignment horizontal="left" vertical="center" indent="5"/>
    </xf>
    <xf numFmtId="0" fontId="4" fillId="4" borderId="7" xfId="0" applyFont="1" applyFill="1" applyBorder="1" applyAlignment="1">
      <alignment horizontal="center" wrapText="1"/>
    </xf>
    <xf numFmtId="0" fontId="4" fillId="4" borderId="0" xfId="0" applyFont="1" applyFill="1" applyAlignment="1">
      <alignment horizontal="center" wrapText="1"/>
    </xf>
    <xf numFmtId="0" fontId="4" fillId="4" borderId="9" xfId="0" applyFont="1" applyFill="1" applyBorder="1" applyAlignment="1">
      <alignment horizontal="center" wrapText="1"/>
    </xf>
    <xf numFmtId="0" fontId="0" fillId="0" borderId="7" xfId="0" applyBorder="1" applyAlignment="1">
      <alignment horizontal="left" vertical="top" wrapText="1"/>
    </xf>
    <xf numFmtId="0" fontId="0" fillId="0" borderId="0" xfId="0" applyAlignment="1">
      <alignment horizontal="left" vertical="top" wrapText="1"/>
    </xf>
    <xf numFmtId="0" fontId="0" fillId="0" borderId="9" xfId="0" applyBorder="1" applyAlignment="1">
      <alignment horizontal="left" vertical="top" wrapText="1"/>
    </xf>
    <xf numFmtId="0" fontId="3" fillId="16" borderId="2" xfId="0" applyFont="1" applyFill="1" applyBorder="1" applyAlignment="1">
      <alignment horizontal="center"/>
    </xf>
    <xf numFmtId="0" fontId="0" fillId="0" borderId="7" xfId="0" applyBorder="1" applyAlignment="1">
      <alignment horizontal="left" wrapText="1"/>
    </xf>
    <xf numFmtId="0" fontId="0" fillId="0" borderId="0" xfId="0" applyAlignment="1">
      <alignment horizontal="left" wrapText="1"/>
    </xf>
    <xf numFmtId="0" fontId="0" fillId="0" borderId="9" xfId="0" applyBorder="1" applyAlignment="1">
      <alignment horizontal="left" wrapText="1"/>
    </xf>
    <xf numFmtId="0" fontId="0" fillId="0" borderId="38" xfId="0" applyBorder="1" applyAlignment="1">
      <alignment horizontal="left" wrapText="1"/>
    </xf>
    <xf numFmtId="0" fontId="0" fillId="0" borderId="19" xfId="0" applyBorder="1" applyAlignment="1">
      <alignment horizontal="left" wrapText="1"/>
    </xf>
    <xf numFmtId="0" fontId="0" fillId="0" borderId="14" xfId="0" applyBorder="1" applyAlignment="1">
      <alignment horizontal="left" wrapText="1"/>
    </xf>
    <xf numFmtId="0" fontId="0" fillId="0" borderId="10" xfId="0" applyBorder="1" applyAlignment="1">
      <alignment horizontal="left" vertical="top" wrapText="1"/>
    </xf>
    <xf numFmtId="0" fontId="0" fillId="0" borderId="11" xfId="0" applyBorder="1" applyAlignment="1">
      <alignment horizontal="left" vertical="top"/>
    </xf>
    <xf numFmtId="0" fontId="0" fillId="0" borderId="12" xfId="0" applyBorder="1" applyAlignment="1">
      <alignment horizontal="left" vertical="top"/>
    </xf>
    <xf numFmtId="0" fontId="3" fillId="18" borderId="1" xfId="0" applyFont="1" applyFill="1" applyBorder="1" applyAlignment="1">
      <alignment horizontal="center" vertical="center" wrapText="1"/>
    </xf>
    <xf numFmtId="0" fontId="3" fillId="18" borderId="20" xfId="0" applyFont="1" applyFill="1" applyBorder="1" applyAlignment="1">
      <alignment horizontal="center" vertical="center" wrapText="1"/>
    </xf>
    <xf numFmtId="0" fontId="3" fillId="18" borderId="2" xfId="0" applyFont="1" applyFill="1" applyBorder="1" applyAlignment="1">
      <alignment horizontal="center" vertical="center" wrapText="1"/>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quotePrefix="1" applyFont="1" applyBorder="1" applyAlignment="1">
      <alignment horizontal="left" vertical="center" wrapText="1"/>
    </xf>
    <xf numFmtId="0" fontId="0" fillId="0" borderId="0" xfId="0" applyAlignment="1">
      <alignment horizontal="left" vertical="top"/>
    </xf>
    <xf numFmtId="0" fontId="0" fillId="0" borderId="9" xfId="0" applyBorder="1" applyAlignment="1">
      <alignment horizontal="left" vertical="top"/>
    </xf>
    <xf numFmtId="0" fontId="0" fillId="0" borderId="2" xfId="0" applyBorder="1" applyAlignment="1">
      <alignment horizontal="center"/>
    </xf>
    <xf numFmtId="0" fontId="55" fillId="16" borderId="1" xfId="0" applyFont="1" applyFill="1" applyBorder="1" applyAlignment="1">
      <alignment horizontal="left" vertical="center" wrapText="1" indent="7"/>
    </xf>
    <xf numFmtId="0" fontId="24" fillId="4" borderId="0" xfId="0" applyFont="1" applyFill="1" applyAlignment="1">
      <alignment horizontal="center" vertical="center"/>
    </xf>
    <xf numFmtId="0" fontId="0" fillId="0" borderId="1" xfId="0" applyBorder="1" applyAlignment="1">
      <alignment horizontal="center"/>
    </xf>
    <xf numFmtId="0" fontId="3" fillId="16" borderId="1" xfId="0" applyFont="1" applyFill="1" applyBorder="1" applyAlignment="1">
      <alignment horizontal="center"/>
    </xf>
    <xf numFmtId="0" fontId="3" fillId="0" borderId="1" xfId="0" applyFont="1" applyBorder="1" applyAlignment="1">
      <alignment horizontal="center" vertical="center" wrapText="1"/>
    </xf>
    <xf numFmtId="12" fontId="3" fillId="6" borderId="3" xfId="0" applyNumberFormat="1" applyFont="1" applyFill="1" applyBorder="1" applyAlignment="1">
      <alignment horizontal="center" vertical="center"/>
    </xf>
    <xf numFmtId="12" fontId="3" fillId="6" borderId="4" xfId="0" applyNumberFormat="1" applyFont="1" applyFill="1" applyBorder="1" applyAlignment="1">
      <alignment horizontal="center" vertical="center"/>
    </xf>
    <xf numFmtId="12" fontId="0" fillId="0" borderId="7" xfId="0" applyNumberFormat="1" applyBorder="1" applyAlignment="1">
      <alignment horizontal="left" vertical="center" wrapText="1"/>
    </xf>
    <xf numFmtId="12" fontId="0" fillId="0" borderId="0" xfId="0" applyNumberFormat="1" applyAlignment="1">
      <alignment horizontal="left" vertical="center" wrapText="1"/>
    </xf>
    <xf numFmtId="12" fontId="0" fillId="0" borderId="9" xfId="0" applyNumberFormat="1" applyBorder="1" applyAlignment="1">
      <alignment horizontal="left" vertical="center" wrapText="1"/>
    </xf>
    <xf numFmtId="12" fontId="0" fillId="0" borderId="7" xfId="0" applyNumberFormat="1" applyBorder="1" applyAlignment="1">
      <alignment horizontal="left" vertical="center"/>
    </xf>
    <xf numFmtId="12" fontId="0" fillId="0" borderId="0" xfId="0" applyNumberFormat="1" applyAlignment="1">
      <alignment horizontal="left" vertical="center"/>
    </xf>
    <xf numFmtId="12" fontId="0" fillId="0" borderId="9" xfId="0" applyNumberFormat="1" applyBorder="1" applyAlignment="1">
      <alignment horizontal="left" vertical="center"/>
    </xf>
    <xf numFmtId="0" fontId="0" fillId="0" borderId="11" xfId="0" applyBorder="1" applyAlignment="1">
      <alignment horizontal="left" vertical="top" wrapText="1"/>
    </xf>
    <xf numFmtId="0" fontId="0" fillId="0" borderId="12" xfId="0" applyBorder="1" applyAlignment="1">
      <alignment horizontal="left" vertical="top" wrapText="1"/>
    </xf>
    <xf numFmtId="0" fontId="3" fillId="18" borderId="3" xfId="0" applyFont="1" applyFill="1" applyBorder="1" applyAlignment="1">
      <alignment horizontal="center" vertical="center" wrapText="1"/>
    </xf>
    <xf numFmtId="0" fontId="3" fillId="18" borderId="4" xfId="0" applyFont="1" applyFill="1" applyBorder="1" applyAlignment="1">
      <alignment horizontal="center" vertical="center" wrapText="1"/>
    </xf>
    <xf numFmtId="0" fontId="3" fillId="15" borderId="3" xfId="0" applyFont="1" applyFill="1" applyBorder="1" applyAlignment="1">
      <alignment horizontal="center" vertical="center" wrapText="1"/>
    </xf>
    <xf numFmtId="0" fontId="3" fillId="15" borderId="4" xfId="0" applyFont="1" applyFill="1" applyBorder="1" applyAlignment="1">
      <alignment horizontal="center" vertical="center" wrapText="1"/>
    </xf>
    <xf numFmtId="0" fontId="3" fillId="18" borderId="25" xfId="0" applyFont="1" applyFill="1" applyBorder="1" applyAlignment="1">
      <alignment horizontal="center" vertical="center" wrapText="1"/>
    </xf>
    <xf numFmtId="0" fontId="3" fillId="18" borderId="6" xfId="0" applyFont="1" applyFill="1" applyBorder="1" applyAlignment="1">
      <alignment horizontal="center" vertical="center" wrapText="1"/>
    </xf>
    <xf numFmtId="0" fontId="0" fillId="16" borderId="3" xfId="0" applyFill="1" applyBorder="1" applyAlignment="1">
      <alignment horizontal="center"/>
    </xf>
    <xf numFmtId="0" fontId="0" fillId="16" borderId="5" xfId="0" applyFill="1" applyBorder="1" applyAlignment="1">
      <alignment horizontal="center"/>
    </xf>
    <xf numFmtId="0" fontId="0" fillId="16" borderId="4" xfId="0" applyFill="1" applyBorder="1" applyAlignment="1">
      <alignment horizontal="center"/>
    </xf>
    <xf numFmtId="0" fontId="0" fillId="0" borderId="15" xfId="0" applyBorder="1" applyAlignment="1">
      <alignment horizontal="left" vertical="top" wrapText="1"/>
    </xf>
    <xf numFmtId="0" fontId="0" fillId="0" borderId="28" xfId="0" applyBorder="1" applyAlignment="1">
      <alignment horizontal="left" vertical="top"/>
    </xf>
    <xf numFmtId="0" fontId="0" fillId="0" borderId="15" xfId="0" applyBorder="1" applyAlignment="1">
      <alignment horizontal="left" vertical="top"/>
    </xf>
    <xf numFmtId="0" fontId="0" fillId="0" borderId="6" xfId="0" applyBorder="1" applyAlignment="1">
      <alignment horizontal="left" vertical="top"/>
    </xf>
    <xf numFmtId="0" fontId="0" fillId="0" borderId="19" xfId="0" applyBorder="1" applyAlignment="1">
      <alignment horizontal="left" vertical="top"/>
    </xf>
    <xf numFmtId="0" fontId="0" fillId="0" borderId="24" xfId="0" applyBorder="1" applyAlignment="1">
      <alignment horizontal="left" vertical="top"/>
    </xf>
    <xf numFmtId="0" fontId="24" fillId="4" borderId="16" xfId="0" applyFont="1" applyFill="1" applyBorder="1" applyAlignment="1">
      <alignment horizontal="center" vertical="center"/>
    </xf>
    <xf numFmtId="0" fontId="24" fillId="4" borderId="17" xfId="0" applyFont="1" applyFill="1" applyBorder="1" applyAlignment="1">
      <alignment horizontal="center" vertical="center"/>
    </xf>
    <xf numFmtId="0" fontId="24" fillId="4" borderId="18" xfId="0" applyFont="1" applyFill="1" applyBorder="1" applyAlignment="1">
      <alignment horizontal="center" vertical="center"/>
    </xf>
    <xf numFmtId="0" fontId="26" fillId="18" borderId="20" xfId="0" applyFont="1" applyFill="1" applyBorder="1" applyAlignment="1">
      <alignment horizontal="center" vertical="center" wrapText="1"/>
    </xf>
    <xf numFmtId="0" fontId="26" fillId="18" borderId="2" xfId="0" applyFont="1" applyFill="1" applyBorder="1" applyAlignment="1">
      <alignment horizontal="center" vertical="center" wrapText="1"/>
    </xf>
    <xf numFmtId="0" fontId="37" fillId="18" borderId="20" xfId="0" applyFont="1" applyFill="1" applyBorder="1" applyAlignment="1">
      <alignment horizontal="center" vertical="center" wrapText="1"/>
    </xf>
    <xf numFmtId="0" fontId="37" fillId="18" borderId="2" xfId="0" applyFont="1" applyFill="1" applyBorder="1" applyAlignment="1">
      <alignment horizontal="center" vertical="center" wrapText="1"/>
    </xf>
    <xf numFmtId="0" fontId="0" fillId="0" borderId="7" xfId="0" applyBorder="1" applyAlignment="1">
      <alignment horizontal="left" vertical="top"/>
    </xf>
    <xf numFmtId="0" fontId="0" fillId="0" borderId="10" xfId="0" applyBorder="1" applyAlignment="1">
      <alignment horizontal="left" vertical="top"/>
    </xf>
    <xf numFmtId="0" fontId="26" fillId="18" borderId="3" xfId="0" applyFont="1" applyFill="1" applyBorder="1" applyAlignment="1">
      <alignment horizontal="center" vertical="center" wrapText="1"/>
    </xf>
    <xf numFmtId="0" fontId="0" fillId="18" borderId="4" xfId="0" applyFill="1" applyBorder="1" applyAlignment="1">
      <alignment horizontal="center" vertical="center" wrapText="1"/>
    </xf>
    <xf numFmtId="0" fontId="2" fillId="15" borderId="3" xfId="0" applyFont="1" applyFill="1" applyBorder="1" applyAlignment="1">
      <alignment horizontal="center" vertical="center" wrapText="1"/>
    </xf>
    <xf numFmtId="0" fontId="2" fillId="15" borderId="4" xfId="0" applyFont="1" applyFill="1" applyBorder="1" applyAlignment="1">
      <alignment horizontal="center" vertical="center" wrapText="1"/>
    </xf>
    <xf numFmtId="0" fontId="26" fillId="18" borderId="1" xfId="0" applyFont="1" applyFill="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4" xfId="0" applyFont="1" applyBorder="1" applyAlignment="1">
      <alignment horizontal="center" vertical="center" wrapText="1"/>
    </xf>
    <xf numFmtId="0" fontId="3" fillId="0" borderId="1" xfId="0" applyFont="1" applyBorder="1" applyAlignment="1">
      <alignment horizontal="center"/>
    </xf>
    <xf numFmtId="0" fontId="26" fillId="18" borderId="13" xfId="0" applyFont="1" applyFill="1" applyBorder="1" applyAlignment="1">
      <alignment horizontal="center" vertical="center" wrapText="1"/>
    </xf>
    <xf numFmtId="0" fontId="26" fillId="18" borderId="5" xfId="0" applyFont="1" applyFill="1" applyBorder="1" applyAlignment="1">
      <alignment horizontal="center" vertical="center" wrapText="1"/>
    </xf>
    <xf numFmtId="0" fontId="26" fillId="18" borderId="4" xfId="0" applyFont="1" applyFill="1" applyBorder="1" applyAlignment="1">
      <alignment horizontal="center" vertical="center" wrapText="1"/>
    </xf>
    <xf numFmtId="0" fontId="21" fillId="0" borderId="3" xfId="0" applyFont="1" applyBorder="1" applyAlignment="1">
      <alignment horizontal="center"/>
    </xf>
    <xf numFmtId="0" fontId="21" fillId="0" borderId="5" xfId="0" applyFont="1" applyBorder="1" applyAlignment="1">
      <alignment horizontal="center"/>
    </xf>
    <xf numFmtId="0" fontId="21" fillId="0" borderId="4" xfId="0" applyFont="1"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73" fillId="0" borderId="3" xfId="0" applyFont="1" applyBorder="1" applyAlignment="1">
      <alignment horizontal="left" vertical="top" wrapText="1"/>
    </xf>
    <xf numFmtId="0" fontId="73" fillId="0" borderId="4" xfId="0" applyFont="1" applyBorder="1" applyAlignment="1">
      <alignment horizontal="left" vertical="top" wrapText="1"/>
    </xf>
    <xf numFmtId="0" fontId="0" fillId="0" borderId="3" xfId="0" applyBorder="1" applyAlignment="1">
      <alignment horizontal="left"/>
    </xf>
    <xf numFmtId="0" fontId="0" fillId="0" borderId="4" xfId="0" applyBorder="1" applyAlignment="1">
      <alignment horizontal="left"/>
    </xf>
    <xf numFmtId="0" fontId="0" fillId="0" borderId="48" xfId="0" applyBorder="1" applyAlignment="1">
      <alignment horizontal="left"/>
    </xf>
    <xf numFmtId="0" fontId="0" fillId="0" borderId="5" xfId="0" applyBorder="1" applyAlignment="1">
      <alignment horizontal="left"/>
    </xf>
    <xf numFmtId="0" fontId="74" fillId="0" borderId="3" xfId="0" applyFont="1" applyBorder="1" applyAlignment="1">
      <alignment horizontal="left" vertical="top" wrapText="1"/>
    </xf>
    <xf numFmtId="0" fontId="21" fillId="0" borderId="48" xfId="0" applyFont="1" applyBorder="1" applyAlignment="1">
      <alignment horizontal="center"/>
    </xf>
    <xf numFmtId="0" fontId="3" fillId="16" borderId="3" xfId="0" applyFont="1" applyFill="1" applyBorder="1" applyAlignment="1">
      <alignment horizontal="center"/>
    </xf>
    <xf numFmtId="0" fontId="3" fillId="16" borderId="5" xfId="0" applyFont="1" applyFill="1" applyBorder="1" applyAlignment="1">
      <alignment horizontal="center"/>
    </xf>
    <xf numFmtId="0" fontId="3" fillId="16" borderId="4" xfId="0" applyFont="1" applyFill="1" applyBorder="1" applyAlignment="1">
      <alignment horizontal="center"/>
    </xf>
    <xf numFmtId="0" fontId="0" fillId="0" borderId="0" xfId="0" quotePrefix="1" applyAlignment="1">
      <alignment horizontal="left" wrapText="1"/>
    </xf>
    <xf numFmtId="0" fontId="0" fillId="0" borderId="9" xfId="0" quotePrefix="1" applyBorder="1" applyAlignment="1">
      <alignment horizontal="left" wrapText="1"/>
    </xf>
    <xf numFmtId="0" fontId="3" fillId="0" borderId="1" xfId="0" applyFont="1" applyBorder="1" applyAlignment="1">
      <alignment horizontal="right"/>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18" borderId="27" xfId="0" applyFont="1" applyFill="1" applyBorder="1" applyAlignment="1">
      <alignment horizontal="center" vertical="center" wrapText="1"/>
    </xf>
    <xf numFmtId="0" fontId="26" fillId="18" borderId="24" xfId="0" applyFont="1" applyFill="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0" fillId="0" borderId="0" xfId="0" applyAlignment="1">
      <alignment horizontal="left"/>
    </xf>
    <xf numFmtId="0" fontId="0" fillId="0" borderId="9" xfId="0" applyBorder="1" applyAlignment="1">
      <alignment horizontal="left"/>
    </xf>
    <xf numFmtId="0" fontId="0" fillId="0" borderId="7" xfId="0" applyBorder="1" applyAlignment="1">
      <alignment horizontal="left"/>
    </xf>
    <xf numFmtId="0" fontId="0" fillId="0" borderId="7" xfId="0" applyBorder="1" applyAlignment="1">
      <alignment horizontal="center"/>
    </xf>
    <xf numFmtId="0" fontId="0" fillId="0" borderId="0" xfId="0"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3" fillId="0" borderId="3" xfId="0" applyFont="1" applyBorder="1" applyAlignment="1">
      <alignment horizontal="left" vertical="top" wrapText="1"/>
    </xf>
    <xf numFmtId="0" fontId="3" fillId="0" borderId="5" xfId="0" applyFont="1" applyBorder="1" applyAlignment="1">
      <alignment horizontal="left" vertical="top" wrapText="1"/>
    </xf>
    <xf numFmtId="0" fontId="3" fillId="0" borderId="4" xfId="0" applyFont="1" applyBorder="1" applyAlignment="1">
      <alignment horizontal="left" vertical="top" wrapText="1"/>
    </xf>
    <xf numFmtId="0" fontId="0" fillId="0" borderId="0" xfId="0" applyAlignment="1">
      <alignment horizontal="left" vertical="center" wrapText="1"/>
    </xf>
    <xf numFmtId="0" fontId="3" fillId="18" borderId="5" xfId="0" applyFont="1" applyFill="1" applyBorder="1" applyAlignment="1">
      <alignment horizontal="center" vertical="center" wrapText="1"/>
    </xf>
    <xf numFmtId="0" fontId="3" fillId="0" borderId="19" xfId="0" applyFont="1" applyBorder="1" applyAlignment="1">
      <alignment horizontal="left" vertical="center" wrapText="1"/>
    </xf>
    <xf numFmtId="0" fontId="0" fillId="6" borderId="1" xfId="0" applyFill="1" applyBorder="1" applyAlignment="1">
      <alignment horizontal="center"/>
    </xf>
    <xf numFmtId="0" fontId="3" fillId="18" borderId="20" xfId="0" applyFont="1" applyFill="1" applyBorder="1" applyAlignment="1">
      <alignment horizontal="center" vertical="center"/>
    </xf>
    <xf numFmtId="0" fontId="3" fillId="18" borderId="2" xfId="0" applyFont="1" applyFill="1" applyBorder="1" applyAlignment="1">
      <alignment horizontal="center" vertical="center"/>
    </xf>
    <xf numFmtId="0" fontId="3" fillId="18" borderId="3" xfId="0" applyFont="1" applyFill="1" applyBorder="1" applyAlignment="1">
      <alignment horizontal="center" vertical="center"/>
    </xf>
    <xf numFmtId="0" fontId="3" fillId="18" borderId="4" xfId="0" applyFont="1" applyFill="1" applyBorder="1" applyAlignment="1">
      <alignment horizontal="center" vertical="center"/>
    </xf>
    <xf numFmtId="0" fontId="3" fillId="18" borderId="5" xfId="0" applyFont="1" applyFill="1" applyBorder="1" applyAlignment="1">
      <alignment horizontal="center" vertical="center"/>
    </xf>
    <xf numFmtId="0" fontId="0" fillId="6" borderId="3" xfId="0" applyFill="1" applyBorder="1" applyAlignment="1">
      <alignment horizontal="left" vertical="center" wrapText="1" indent="15"/>
    </xf>
    <xf numFmtId="0" fontId="0" fillId="6" borderId="5" xfId="0" applyFill="1" applyBorder="1" applyAlignment="1">
      <alignment horizontal="left" vertical="center" wrapText="1" indent="15"/>
    </xf>
    <xf numFmtId="0" fontId="0" fillId="6" borderId="4" xfId="0" applyFill="1" applyBorder="1" applyAlignment="1">
      <alignment horizontal="left" vertical="center" wrapText="1" indent="15"/>
    </xf>
    <xf numFmtId="0" fontId="3" fillId="18" borderId="13" xfId="0" applyFont="1" applyFill="1" applyBorder="1" applyAlignment="1">
      <alignment horizontal="center" vertical="center" wrapText="1"/>
    </xf>
    <xf numFmtId="0" fontId="0" fillId="18" borderId="1" xfId="0" applyFill="1" applyBorder="1" applyAlignment="1">
      <alignment horizontal="center" vertical="center" wrapText="1"/>
    </xf>
    <xf numFmtId="0" fontId="0" fillId="6" borderId="1" xfId="0" applyFill="1" applyBorder="1" applyAlignment="1">
      <alignment horizontal="center" vertical="center" wrapText="1"/>
    </xf>
    <xf numFmtId="0" fontId="0" fillId="6" borderId="3" xfId="0" applyFill="1" applyBorder="1" applyAlignment="1">
      <alignment horizontal="center" vertical="center" wrapText="1"/>
    </xf>
    <xf numFmtId="0" fontId="0" fillId="6" borderId="5" xfId="0" applyFill="1" applyBorder="1" applyAlignment="1">
      <alignment horizontal="center" vertical="center" wrapText="1"/>
    </xf>
    <xf numFmtId="0" fontId="0" fillId="6" borderId="4" xfId="0" applyFill="1" applyBorder="1" applyAlignment="1">
      <alignment horizontal="center" vertical="center" wrapText="1"/>
    </xf>
    <xf numFmtId="0" fontId="0" fillId="18" borderId="20" xfId="0" applyFill="1" applyBorder="1" applyAlignment="1">
      <alignment horizontal="center" vertical="center" wrapText="1"/>
    </xf>
    <xf numFmtId="0" fontId="0" fillId="18" borderId="2" xfId="0" applyFill="1" applyBorder="1" applyAlignment="1">
      <alignment horizontal="center" vertical="center" wrapText="1"/>
    </xf>
    <xf numFmtId="0" fontId="68" fillId="0" borderId="0" xfId="0" applyFont="1" applyAlignment="1">
      <alignment horizontal="left" vertical="center"/>
    </xf>
    <xf numFmtId="0" fontId="3" fillId="16" borderId="1" xfId="0" applyFont="1" applyFill="1" applyBorder="1" applyAlignment="1">
      <alignment horizontal="center" vertical="center"/>
    </xf>
    <xf numFmtId="0" fontId="44" fillId="18" borderId="20" xfId="0" applyFont="1" applyFill="1" applyBorder="1" applyAlignment="1">
      <alignment horizontal="center" vertical="center" wrapText="1"/>
    </xf>
    <xf numFmtId="0" fontId="44" fillId="18" borderId="2" xfId="0" applyFont="1" applyFill="1" applyBorder="1" applyAlignment="1">
      <alignment horizontal="center" vertical="center" wrapText="1"/>
    </xf>
    <xf numFmtId="0" fontId="3" fillId="18" borderId="26" xfId="0" applyFont="1" applyFill="1" applyBorder="1" applyAlignment="1">
      <alignment horizontal="center" vertical="center" wrapText="1"/>
    </xf>
    <xf numFmtId="0" fontId="3" fillId="18" borderId="27" xfId="0" applyFont="1" applyFill="1" applyBorder="1" applyAlignment="1">
      <alignment horizontal="center" vertical="center" wrapText="1"/>
    </xf>
    <xf numFmtId="1" fontId="3" fillId="18" borderId="20" xfId="0" applyNumberFormat="1" applyFont="1" applyFill="1" applyBorder="1" applyAlignment="1">
      <alignment horizontal="center" vertical="center" wrapText="1"/>
    </xf>
    <xf numFmtId="1" fontId="3" fillId="18" borderId="2" xfId="0" applyNumberFormat="1" applyFont="1" applyFill="1" applyBorder="1" applyAlignment="1">
      <alignment horizontal="center" vertical="center" wrapText="1"/>
    </xf>
    <xf numFmtId="0" fontId="60" fillId="0" borderId="20" xfId="0" applyFont="1" applyBorder="1" applyAlignment="1">
      <alignment horizontal="center" vertical="center" wrapText="1"/>
    </xf>
    <xf numFmtId="0" fontId="60" fillId="0" borderId="13" xfId="0" applyFont="1" applyBorder="1" applyAlignment="1">
      <alignment horizontal="center" vertical="center" wrapText="1"/>
    </xf>
    <xf numFmtId="0" fontId="0" fillId="0" borderId="3" xfId="0" applyBorder="1" applyAlignment="1">
      <alignment horizontal="center"/>
    </xf>
    <xf numFmtId="0" fontId="0" fillId="0" borderId="4" xfId="0" applyBorder="1" applyAlignment="1">
      <alignment horizontal="center"/>
    </xf>
    <xf numFmtId="0" fontId="44" fillId="18" borderId="1" xfId="0" applyFont="1" applyFill="1" applyBorder="1" applyAlignment="1">
      <alignment horizontal="center" vertical="center" wrapText="1"/>
    </xf>
    <xf numFmtId="1" fontId="3" fillId="18" borderId="1" xfId="0" applyNumberFormat="1" applyFont="1" applyFill="1" applyBorder="1" applyAlignment="1">
      <alignment horizontal="center" vertical="center" wrapText="1"/>
    </xf>
    <xf numFmtId="0" fontId="23" fillId="6" borderId="3" xfId="0" applyFont="1" applyFill="1" applyBorder="1" applyAlignment="1">
      <alignment horizontal="center" vertical="center" wrapText="1"/>
    </xf>
    <xf numFmtId="0" fontId="23" fillId="6" borderId="5" xfId="0" applyFont="1" applyFill="1" applyBorder="1" applyAlignment="1">
      <alignment horizontal="center" vertical="center" wrapText="1"/>
    </xf>
    <xf numFmtId="0" fontId="23" fillId="6" borderId="4" xfId="0" applyFont="1" applyFill="1" applyBorder="1" applyAlignment="1">
      <alignment horizontal="center" vertical="center" wrapText="1"/>
    </xf>
    <xf numFmtId="0" fontId="55" fillId="18" borderId="3" xfId="0" applyFont="1" applyFill="1" applyBorder="1" applyAlignment="1">
      <alignment horizontal="center" vertical="center" wrapText="1"/>
    </xf>
    <xf numFmtId="0" fontId="55" fillId="18" borderId="5" xfId="0" applyFont="1" applyFill="1" applyBorder="1" applyAlignment="1">
      <alignment horizontal="center" vertical="center" wrapText="1"/>
    </xf>
    <xf numFmtId="0" fontId="55" fillId="18" borderId="4" xfId="0" applyFont="1" applyFill="1" applyBorder="1" applyAlignment="1">
      <alignment horizontal="center" vertical="center" wrapText="1"/>
    </xf>
    <xf numFmtId="0" fontId="3" fillId="0" borderId="0" xfId="0" applyFont="1" applyAlignment="1">
      <alignment horizontal="left"/>
    </xf>
    <xf numFmtId="0" fontId="3" fillId="18" borderId="13" xfId="0" applyFont="1" applyFill="1" applyBorder="1" applyAlignment="1">
      <alignment horizontal="center" vertical="center"/>
    </xf>
    <xf numFmtId="1" fontId="3" fillId="18" borderId="13" xfId="0" applyNumberFormat="1" applyFont="1" applyFill="1" applyBorder="1" applyAlignment="1">
      <alignment horizontal="center" vertical="center" wrapText="1"/>
    </xf>
    <xf numFmtId="0" fontId="3" fillId="18" borderId="1" xfId="0" applyFont="1" applyFill="1" applyBorder="1" applyAlignment="1">
      <alignment horizontal="center" vertical="center"/>
    </xf>
    <xf numFmtId="0" fontId="3" fillId="18" borderId="25" xfId="0" applyFont="1" applyFill="1" applyBorder="1" applyAlignment="1">
      <alignment horizontal="center" vertical="center"/>
    </xf>
    <xf numFmtId="0" fontId="3" fillId="18" borderId="26" xfId="0" applyFont="1" applyFill="1" applyBorder="1" applyAlignment="1">
      <alignment horizontal="center" vertical="center"/>
    </xf>
    <xf numFmtId="0" fontId="3" fillId="18" borderId="27" xfId="0" applyFont="1" applyFill="1" applyBorder="1" applyAlignment="1">
      <alignment horizontal="center" vertical="center"/>
    </xf>
    <xf numFmtId="0" fontId="3" fillId="18" borderId="6" xfId="0" applyFont="1" applyFill="1" applyBorder="1" applyAlignment="1">
      <alignment horizontal="center" vertical="center"/>
    </xf>
    <xf numFmtId="0" fontId="3" fillId="18" borderId="19" xfId="0" applyFont="1" applyFill="1" applyBorder="1" applyAlignment="1">
      <alignment horizontal="center" vertical="center"/>
    </xf>
    <xf numFmtId="0" fontId="3" fillId="18" borderId="24" xfId="0" applyFont="1" applyFill="1" applyBorder="1" applyAlignment="1">
      <alignment horizontal="center" vertical="center"/>
    </xf>
    <xf numFmtId="0" fontId="0" fillId="6" borderId="1" xfId="0" applyFill="1" applyBorder="1" applyAlignment="1">
      <alignment horizontal="center" vertical="center"/>
    </xf>
    <xf numFmtId="0" fontId="3" fillId="18" borderId="3" xfId="0" applyFont="1" applyFill="1" applyBorder="1" applyAlignment="1">
      <alignment horizontal="center"/>
    </xf>
    <xf numFmtId="0" fontId="3" fillId="18" borderId="5" xfId="0" applyFont="1" applyFill="1" applyBorder="1" applyAlignment="1">
      <alignment horizontal="center"/>
    </xf>
    <xf numFmtId="0" fontId="3" fillId="18" borderId="4" xfId="0" applyFont="1" applyFill="1" applyBorder="1" applyAlignment="1">
      <alignment horizontal="center"/>
    </xf>
    <xf numFmtId="0" fontId="3" fillId="25" borderId="1" xfId="0" applyFont="1" applyFill="1" applyBorder="1" applyAlignment="1">
      <alignment horizontal="center"/>
    </xf>
    <xf numFmtId="0" fontId="3" fillId="18" borderId="1" xfId="0" applyFont="1" applyFill="1" applyBorder="1" applyAlignment="1">
      <alignment horizontal="center"/>
    </xf>
    <xf numFmtId="0" fontId="3" fillId="18" borderId="1" xfId="0" applyFont="1" applyFill="1" applyBorder="1" applyAlignment="1">
      <alignment horizontal="center" vertical="top" wrapText="1"/>
    </xf>
    <xf numFmtId="0" fontId="3" fillId="19" borderId="1" xfId="0" applyFont="1" applyFill="1" applyBorder="1" applyAlignment="1">
      <alignment horizontal="center" vertical="center"/>
    </xf>
    <xf numFmtId="0" fontId="3" fillId="26" borderId="1" xfId="0" applyFont="1" applyFill="1" applyBorder="1" applyAlignment="1">
      <alignment horizontal="center" vertical="center" wrapText="1"/>
    </xf>
    <xf numFmtId="0" fontId="0" fillId="26" borderId="1" xfId="0" applyFill="1" applyBorder="1" applyAlignment="1">
      <alignment horizontal="center" vertical="center" wrapText="1"/>
    </xf>
    <xf numFmtId="0" fontId="1" fillId="18" borderId="1" xfId="0" applyFont="1" applyFill="1" applyBorder="1" applyAlignment="1">
      <alignment horizontal="left" vertical="center" wrapText="1" indent="10"/>
    </xf>
    <xf numFmtId="0" fontId="6" fillId="0" borderId="19" xfId="0" applyFont="1" applyBorder="1" applyAlignment="1">
      <alignment horizontal="left" vertical="center" wrapText="1"/>
    </xf>
    <xf numFmtId="0" fontId="0" fillId="21" borderId="1" xfId="0" applyFill="1" applyBorder="1" applyAlignment="1">
      <alignment horizontal="center" vertical="center" wrapText="1"/>
    </xf>
    <xf numFmtId="0" fontId="0" fillId="21" borderId="3" xfId="0" applyFill="1" applyBorder="1" applyAlignment="1">
      <alignment horizontal="center" vertical="center" wrapText="1"/>
    </xf>
    <xf numFmtId="0" fontId="3" fillId="16" borderId="3" xfId="0" applyFont="1" applyFill="1" applyBorder="1" applyAlignment="1">
      <alignment horizontal="center" vertical="center"/>
    </xf>
    <xf numFmtId="0" fontId="3" fillId="16" borderId="5" xfId="0" applyFont="1" applyFill="1" applyBorder="1" applyAlignment="1">
      <alignment horizontal="center" vertical="center"/>
    </xf>
    <xf numFmtId="0" fontId="3" fillId="16" borderId="4" xfId="0" applyFont="1" applyFill="1" applyBorder="1" applyAlignment="1">
      <alignment horizontal="center" vertical="center"/>
    </xf>
    <xf numFmtId="0" fontId="55" fillId="18" borderId="20" xfId="0" applyFont="1" applyFill="1" applyBorder="1" applyAlignment="1">
      <alignment horizontal="center" vertical="center" wrapText="1"/>
    </xf>
    <xf numFmtId="0" fontId="55" fillId="18" borderId="2"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9" fontId="3" fillId="16" borderId="3" xfId="2" applyFont="1" applyFill="1" applyBorder="1" applyAlignment="1">
      <alignment horizontal="center"/>
    </xf>
    <xf numFmtId="9" fontId="3" fillId="16" borderId="5" xfId="2" applyFont="1" applyFill="1" applyBorder="1" applyAlignment="1">
      <alignment horizontal="center"/>
    </xf>
    <xf numFmtId="9" fontId="3" fillId="16" borderId="4" xfId="2" applyFont="1" applyFill="1" applyBorder="1" applyAlignment="1">
      <alignment horizontal="center"/>
    </xf>
    <xf numFmtId="0" fontId="3" fillId="35" borderId="3" xfId="0" applyFont="1" applyFill="1" applyBorder="1" applyAlignment="1">
      <alignment horizontal="center" vertical="center"/>
    </xf>
    <xf numFmtId="0" fontId="3" fillId="35" borderId="4" xfId="0" applyFont="1" applyFill="1" applyBorder="1" applyAlignment="1">
      <alignment horizontal="center" vertical="center"/>
    </xf>
    <xf numFmtId="0" fontId="3" fillId="18" borderId="19" xfId="0" applyFont="1" applyFill="1" applyBorder="1" applyAlignment="1">
      <alignment horizontal="center" vertical="center" wrapText="1"/>
    </xf>
    <xf numFmtId="0" fontId="3" fillId="18" borderId="24" xfId="0" applyFont="1" applyFill="1" applyBorder="1" applyAlignment="1">
      <alignment horizontal="center" vertical="center" wrapText="1"/>
    </xf>
    <xf numFmtId="0" fontId="3" fillId="0" borderId="5" xfId="0" applyFont="1" applyBorder="1" applyAlignment="1">
      <alignment horizontal="center" vertical="center"/>
    </xf>
    <xf numFmtId="0" fontId="0" fillId="0" borderId="25" xfId="0" applyBorder="1" applyAlignment="1">
      <alignment horizontal="left" vertical="center" indent="1"/>
    </xf>
    <xf numFmtId="0" fontId="0" fillId="0" borderId="27" xfId="0" applyBorder="1" applyAlignment="1">
      <alignment horizontal="left" vertical="center" indent="1"/>
    </xf>
    <xf numFmtId="0" fontId="0" fillId="0" borderId="25" xfId="0" applyBorder="1" applyAlignment="1">
      <alignment horizontal="left" vertical="center" wrapText="1" indent="2"/>
    </xf>
    <xf numFmtId="0" fontId="0" fillId="0" borderId="27" xfId="0" applyBorder="1" applyAlignment="1">
      <alignment horizontal="left" vertical="center" wrapText="1" indent="2"/>
    </xf>
    <xf numFmtId="0" fontId="0" fillId="0" borderId="1" xfId="0" applyBorder="1" applyAlignment="1">
      <alignment horizontal="left" vertical="center" indent="2"/>
    </xf>
    <xf numFmtId="0" fontId="0" fillId="0" borderId="25" xfId="0" applyBorder="1" applyAlignment="1">
      <alignment horizontal="left" vertical="center" indent="2"/>
    </xf>
    <xf numFmtId="0" fontId="0" fillId="0" borderId="20" xfId="0" applyBorder="1" applyAlignment="1">
      <alignment horizontal="center"/>
    </xf>
    <xf numFmtId="0" fontId="0" fillId="0" borderId="13" xfId="0" applyBorder="1" applyAlignment="1">
      <alignment horizontal="center"/>
    </xf>
    <xf numFmtId="0" fontId="0" fillId="0" borderId="26" xfId="0" applyBorder="1" applyAlignment="1">
      <alignment horizontal="left" vertical="center" indent="2"/>
    </xf>
    <xf numFmtId="0" fontId="0" fillId="0" borderId="1" xfId="0" applyBorder="1" applyAlignment="1">
      <alignment horizontal="left" vertical="center" indent="6"/>
    </xf>
    <xf numFmtId="0" fontId="0" fillId="0" borderId="15" xfId="0" applyBorder="1" applyAlignment="1">
      <alignment horizontal="left" vertical="center" indent="6"/>
    </xf>
    <xf numFmtId="0" fontId="5" fillId="24" borderId="16" xfId="0" applyFont="1" applyFill="1" applyBorder="1" applyAlignment="1">
      <alignment horizontal="left" vertical="center"/>
    </xf>
    <xf numFmtId="0" fontId="5" fillId="24" borderId="17" xfId="0" applyFont="1" applyFill="1" applyBorder="1" applyAlignment="1">
      <alignment horizontal="left" vertical="center"/>
    </xf>
    <xf numFmtId="0" fontId="3" fillId="16" borderId="19" xfId="0" applyFont="1" applyFill="1" applyBorder="1" applyAlignment="1">
      <alignment horizontal="center" vertical="center"/>
    </xf>
    <xf numFmtId="0" fontId="24" fillId="4" borderId="7" xfId="0" applyFont="1" applyFill="1" applyBorder="1" applyAlignment="1">
      <alignment horizontal="center" vertical="center"/>
    </xf>
    <xf numFmtId="0" fontId="24" fillId="4" borderId="9" xfId="0" applyFont="1" applyFill="1" applyBorder="1" applyAlignment="1">
      <alignment horizontal="center" vertical="center"/>
    </xf>
    <xf numFmtId="0" fontId="0" fillId="0" borderId="20" xfId="0" applyBorder="1" applyAlignment="1">
      <alignment horizontal="center" vertical="center" wrapText="1"/>
    </xf>
    <xf numFmtId="0" fontId="0" fillId="0" borderId="2" xfId="0" applyBorder="1" applyAlignment="1">
      <alignment horizontal="center" vertical="center" wrapText="1"/>
    </xf>
    <xf numFmtId="0" fontId="0" fillId="0" borderId="13" xfId="0" applyBorder="1" applyAlignment="1">
      <alignment horizontal="center" vertical="center" wrapText="1"/>
    </xf>
    <xf numFmtId="0" fontId="24" fillId="4" borderId="17" xfId="0" applyFont="1" applyFill="1" applyBorder="1" applyAlignment="1">
      <alignment horizontal="center" vertical="center" wrapText="1"/>
    </xf>
    <xf numFmtId="0" fontId="0" fillId="6" borderId="7" xfId="0" applyFill="1" applyBorder="1" applyAlignment="1">
      <alignment horizontal="left" vertical="top"/>
    </xf>
    <xf numFmtId="0" fontId="0" fillId="6" borderId="0" xfId="0" applyFill="1" applyAlignment="1">
      <alignment horizontal="left" vertical="top"/>
    </xf>
    <xf numFmtId="0" fontId="0" fillId="6" borderId="9" xfId="0" applyFill="1" applyBorder="1" applyAlignment="1">
      <alignment horizontal="left" vertical="top"/>
    </xf>
    <xf numFmtId="0" fontId="0" fillId="6" borderId="10" xfId="0" applyFill="1" applyBorder="1" applyAlignment="1">
      <alignment horizontal="left" vertical="top"/>
    </xf>
    <xf numFmtId="0" fontId="0" fillId="6" borderId="11" xfId="0" applyFill="1" applyBorder="1" applyAlignment="1">
      <alignment horizontal="left" vertical="top"/>
    </xf>
    <xf numFmtId="0" fontId="0" fillId="6" borderId="12" xfId="0" applyFill="1" applyBorder="1" applyAlignment="1">
      <alignment horizontal="left" vertical="top"/>
    </xf>
    <xf numFmtId="0" fontId="0" fillId="18" borderId="1" xfId="0" applyFill="1" applyBorder="1" applyAlignment="1">
      <alignment horizontal="left" vertical="center" wrapText="1" indent="5"/>
    </xf>
    <xf numFmtId="12" fontId="3" fillId="18" borderId="20" xfId="0" applyNumberFormat="1" applyFont="1" applyFill="1" applyBorder="1" applyAlignment="1">
      <alignment horizontal="center" vertical="center" wrapText="1"/>
    </xf>
    <xf numFmtId="12" fontId="3" fillId="18" borderId="13" xfId="0" applyNumberFormat="1" applyFont="1" applyFill="1" applyBorder="1" applyAlignment="1">
      <alignment horizontal="center" vertical="center" wrapText="1"/>
    </xf>
    <xf numFmtId="0" fontId="0" fillId="0" borderId="43" xfId="0" applyBorder="1" applyAlignment="1">
      <alignment horizontal="left" vertical="top"/>
    </xf>
    <xf numFmtId="0" fontId="0" fillId="18" borderId="3" xfId="0" applyFill="1" applyBorder="1" applyAlignment="1">
      <alignment horizontal="center" vertical="center" wrapText="1"/>
    </xf>
    <xf numFmtId="0" fontId="0" fillId="18" borderId="5" xfId="0" applyFill="1" applyBorder="1" applyAlignment="1">
      <alignment horizontal="center" vertical="center" wrapText="1"/>
    </xf>
    <xf numFmtId="0" fontId="0" fillId="18" borderId="1" xfId="0" applyFill="1" applyBorder="1" applyAlignment="1">
      <alignment horizontal="left" vertical="center" wrapText="1" indent="10"/>
    </xf>
    <xf numFmtId="0" fontId="3" fillId="16" borderId="3" xfId="0" applyFont="1" applyFill="1" applyBorder="1" applyAlignment="1">
      <alignment horizontal="center" vertical="center" wrapText="1"/>
    </xf>
    <xf numFmtId="0" fontId="3" fillId="16" borderId="5" xfId="0" applyFont="1" applyFill="1" applyBorder="1" applyAlignment="1">
      <alignment horizontal="center" vertical="center" wrapText="1"/>
    </xf>
    <xf numFmtId="0" fontId="3" fillId="16" borderId="3" xfId="0" applyFont="1" applyFill="1" applyBorder="1" applyAlignment="1">
      <alignment horizontal="left" vertical="center" wrapText="1" indent="14"/>
    </xf>
    <xf numFmtId="0" fontId="3" fillId="16" borderId="5" xfId="0" applyFont="1" applyFill="1" applyBorder="1" applyAlignment="1">
      <alignment horizontal="left" vertical="center" wrapText="1" indent="14"/>
    </xf>
    <xf numFmtId="0" fontId="3" fillId="16" borderId="4" xfId="0" applyFont="1" applyFill="1" applyBorder="1" applyAlignment="1">
      <alignment horizontal="left" vertical="center" wrapText="1" indent="14"/>
    </xf>
    <xf numFmtId="0" fontId="55" fillId="18" borderId="1" xfId="0" applyFont="1" applyFill="1" applyBorder="1" applyAlignment="1">
      <alignment horizontal="left" vertical="center" wrapText="1" indent="4"/>
    </xf>
    <xf numFmtId="0" fontId="3" fillId="0" borderId="3" xfId="0" applyFont="1" applyBorder="1" applyAlignment="1">
      <alignment horizontal="left" vertical="center" wrapText="1" indent="7"/>
    </xf>
    <xf numFmtId="0" fontId="3" fillId="0" borderId="5" xfId="0" applyFont="1" applyBorder="1" applyAlignment="1">
      <alignment horizontal="left" vertical="center" wrapText="1" indent="7"/>
    </xf>
    <xf numFmtId="0" fontId="3" fillId="0" borderId="4" xfId="0" applyFont="1" applyBorder="1" applyAlignment="1">
      <alignment horizontal="left" vertical="center" wrapText="1" indent="7"/>
    </xf>
    <xf numFmtId="0" fontId="3" fillId="16" borderId="4"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3" fillId="18" borderId="25" xfId="0" applyFont="1" applyFill="1" applyBorder="1" applyAlignment="1">
      <alignment horizontal="center"/>
    </xf>
    <xf numFmtId="0" fontId="3" fillId="18" borderId="26" xfId="0" applyFont="1" applyFill="1" applyBorder="1" applyAlignment="1">
      <alignment horizontal="center"/>
    </xf>
    <xf numFmtId="0" fontId="3" fillId="18" borderId="27" xfId="0" applyFont="1" applyFill="1" applyBorder="1" applyAlignment="1">
      <alignment horizontal="center"/>
    </xf>
    <xf numFmtId="0" fontId="55" fillId="18" borderId="20" xfId="0" applyFont="1" applyFill="1" applyBorder="1" applyAlignment="1">
      <alignment horizontal="center" vertical="center"/>
    </xf>
    <xf numFmtId="0" fontId="55" fillId="18" borderId="13" xfId="0" applyFont="1" applyFill="1" applyBorder="1" applyAlignment="1">
      <alignment horizontal="center" vertical="center"/>
    </xf>
    <xf numFmtId="0" fontId="55" fillId="18" borderId="2" xfId="0" applyFont="1" applyFill="1" applyBorder="1" applyAlignment="1">
      <alignment horizontal="center" vertical="center"/>
    </xf>
    <xf numFmtId="0" fontId="3" fillId="18" borderId="28" xfId="0" applyFont="1" applyFill="1" applyBorder="1" applyAlignment="1">
      <alignment horizontal="center" vertical="center"/>
    </xf>
    <xf numFmtId="0" fontId="6" fillId="2" borderId="20" xfId="0" applyFont="1" applyFill="1" applyBorder="1" applyAlignment="1">
      <alignment horizontal="center" wrapText="1"/>
    </xf>
    <xf numFmtId="0" fontId="6" fillId="2" borderId="13" xfId="0" applyFont="1" applyFill="1" applyBorder="1" applyAlignment="1">
      <alignment horizontal="center" wrapText="1"/>
    </xf>
    <xf numFmtId="0" fontId="6" fillId="2" borderId="2" xfId="0" applyFont="1" applyFill="1" applyBorder="1" applyAlignment="1">
      <alignment horizontal="center" wrapText="1"/>
    </xf>
    <xf numFmtId="0" fontId="6" fillId="18" borderId="1" xfId="0" applyFont="1" applyFill="1" applyBorder="1" applyAlignment="1">
      <alignment horizontal="center" wrapText="1"/>
    </xf>
    <xf numFmtId="0" fontId="6" fillId="18" borderId="1" xfId="0" applyFont="1" applyFill="1" applyBorder="1" applyAlignment="1">
      <alignment horizontal="center" vertical="center" wrapText="1"/>
    </xf>
    <xf numFmtId="0" fontId="6" fillId="18" borderId="20" xfId="0" applyFont="1" applyFill="1" applyBorder="1" applyAlignment="1">
      <alignment horizontal="center" vertical="center"/>
    </xf>
    <xf numFmtId="0" fontId="6" fillId="18" borderId="2" xfId="0" applyFont="1" applyFill="1" applyBorder="1" applyAlignment="1">
      <alignment horizontal="center" vertical="center"/>
    </xf>
    <xf numFmtId="0" fontId="6" fillId="16" borderId="3" xfId="0" applyFont="1" applyFill="1" applyBorder="1" applyAlignment="1">
      <alignment horizontal="center" vertical="center" wrapText="1"/>
    </xf>
    <xf numFmtId="0" fontId="6" fillId="16" borderId="5" xfId="0" applyFont="1" applyFill="1" applyBorder="1" applyAlignment="1">
      <alignment horizontal="center" vertical="center" wrapText="1"/>
    </xf>
    <xf numFmtId="0" fontId="6" fillId="16" borderId="4" xfId="0" applyFont="1" applyFill="1" applyBorder="1" applyAlignment="1">
      <alignment horizontal="center" vertical="center" wrapText="1"/>
    </xf>
    <xf numFmtId="0" fontId="6" fillId="18" borderId="13" xfId="0" applyFont="1" applyFill="1" applyBorder="1" applyAlignment="1">
      <alignment horizontal="center" vertical="center"/>
    </xf>
    <xf numFmtId="0" fontId="42" fillId="18" borderId="20" xfId="0" applyFont="1" applyFill="1" applyBorder="1" applyAlignment="1">
      <alignment horizontal="center" vertical="center"/>
    </xf>
    <xf numFmtId="0" fontId="42" fillId="18" borderId="13" xfId="0" applyFont="1" applyFill="1" applyBorder="1" applyAlignment="1">
      <alignment horizontal="center" vertical="center"/>
    </xf>
    <xf numFmtId="0" fontId="42" fillId="18" borderId="2" xfId="0" applyFont="1" applyFill="1" applyBorder="1" applyAlignment="1">
      <alignment horizontal="center" vertical="center"/>
    </xf>
    <xf numFmtId="0" fontId="6" fillId="18" borderId="1" xfId="0" applyFont="1" applyFill="1" applyBorder="1" applyAlignment="1">
      <alignment horizontal="center"/>
    </xf>
    <xf numFmtId="0" fontId="1" fillId="0" borderId="0" xfId="0" applyFont="1" applyAlignment="1">
      <alignment horizontal="center"/>
    </xf>
    <xf numFmtId="0" fontId="6" fillId="0" borderId="0" xfId="0" applyFont="1" applyAlignment="1">
      <alignment horizontal="center"/>
    </xf>
    <xf numFmtId="0" fontId="1" fillId="18" borderId="3" xfId="0" applyFont="1" applyFill="1" applyBorder="1" applyAlignment="1">
      <alignment horizontal="center"/>
    </xf>
    <xf numFmtId="0" fontId="1" fillId="18" borderId="5" xfId="0" applyFont="1" applyFill="1" applyBorder="1" applyAlignment="1">
      <alignment horizontal="center"/>
    </xf>
    <xf numFmtId="0" fontId="1" fillId="18" borderId="4" xfId="0" applyFont="1" applyFill="1" applyBorder="1" applyAlignment="1">
      <alignment horizontal="center"/>
    </xf>
    <xf numFmtId="0" fontId="1" fillId="18" borderId="2" xfId="0" applyFont="1" applyFill="1" applyBorder="1" applyAlignment="1">
      <alignment horizontal="center" wrapText="1"/>
    </xf>
    <xf numFmtId="0" fontId="1" fillId="18" borderId="2" xfId="0" applyFont="1" applyFill="1" applyBorder="1" applyAlignment="1">
      <alignment horizontal="center" vertical="center"/>
    </xf>
    <xf numFmtId="0" fontId="1" fillId="0" borderId="7" xfId="0" applyFont="1" applyBorder="1" applyAlignment="1">
      <alignment horizontal="left" vertical="top"/>
    </xf>
    <xf numFmtId="0" fontId="1" fillId="0" borderId="0" xfId="0" applyFont="1" applyAlignment="1">
      <alignment horizontal="left" vertical="top"/>
    </xf>
    <xf numFmtId="0" fontId="1" fillId="0" borderId="9" xfId="0" applyFont="1" applyBorder="1" applyAlignment="1">
      <alignment horizontal="left" vertical="top"/>
    </xf>
    <xf numFmtId="0" fontId="1" fillId="0" borderId="10" xfId="0" applyFont="1" applyBorder="1" applyAlignment="1">
      <alignment horizontal="left" vertical="top"/>
    </xf>
    <xf numFmtId="0" fontId="1" fillId="0" borderId="11" xfId="0" applyFont="1" applyBorder="1" applyAlignment="1">
      <alignment horizontal="left" vertical="top"/>
    </xf>
    <xf numFmtId="0" fontId="1" fillId="0" borderId="12" xfId="0" applyFont="1" applyBorder="1" applyAlignment="1">
      <alignment horizontal="left" vertical="top"/>
    </xf>
    <xf numFmtId="0" fontId="1" fillId="18" borderId="20" xfId="0" applyFont="1" applyFill="1" applyBorder="1" applyAlignment="1">
      <alignment horizontal="center" vertical="center"/>
    </xf>
    <xf numFmtId="0" fontId="1" fillId="18" borderId="13" xfId="0" applyFont="1" applyFill="1" applyBorder="1" applyAlignment="1">
      <alignment horizontal="center" vertical="center"/>
    </xf>
    <xf numFmtId="0" fontId="62" fillId="18" borderId="20" xfId="0" applyFont="1" applyFill="1" applyBorder="1" applyAlignment="1">
      <alignment horizontal="center" vertical="center"/>
    </xf>
    <xf numFmtId="0" fontId="62" fillId="18" borderId="13" xfId="0" applyFont="1" applyFill="1" applyBorder="1" applyAlignment="1">
      <alignment horizontal="center" vertical="center"/>
    </xf>
    <xf numFmtId="0" fontId="62" fillId="18" borderId="2"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6" fillId="16" borderId="3" xfId="0" applyFont="1" applyFill="1" applyBorder="1" applyAlignment="1">
      <alignment horizontal="left" vertical="center" wrapText="1" indent="6"/>
    </xf>
    <xf numFmtId="0" fontId="6" fillId="16" borderId="5" xfId="0" applyFont="1" applyFill="1" applyBorder="1" applyAlignment="1">
      <alignment horizontal="left" vertical="center" wrapText="1" indent="6"/>
    </xf>
    <xf numFmtId="0" fontId="6" fillId="16" borderId="4" xfId="0" applyFont="1" applyFill="1" applyBorder="1" applyAlignment="1">
      <alignment horizontal="left" vertical="center" wrapText="1" indent="6"/>
    </xf>
    <xf numFmtId="0" fontId="1" fillId="2" borderId="2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Alignment="1">
      <alignment horizontal="left" vertical="top" wrapText="1"/>
    </xf>
    <xf numFmtId="0" fontId="6" fillId="0" borderId="3" xfId="0" applyFont="1" applyBorder="1" applyAlignment="1">
      <alignment horizontal="left" vertical="top" wrapText="1"/>
    </xf>
    <xf numFmtId="0" fontId="6" fillId="0" borderId="5" xfId="0" applyFont="1" applyBorder="1" applyAlignment="1">
      <alignment horizontal="left" vertical="top" wrapText="1"/>
    </xf>
    <xf numFmtId="0" fontId="6" fillId="0" borderId="4" xfId="0" applyFont="1" applyBorder="1" applyAlignment="1">
      <alignment horizontal="left" vertical="top" wrapText="1"/>
    </xf>
    <xf numFmtId="0" fontId="30" fillId="18" borderId="20" xfId="0" applyFont="1" applyFill="1" applyBorder="1" applyAlignment="1">
      <alignment horizontal="center" vertical="center" wrapText="1"/>
    </xf>
    <xf numFmtId="0" fontId="30" fillId="18" borderId="2" xfId="0" applyFont="1" applyFill="1" applyBorder="1" applyAlignment="1">
      <alignment horizontal="center" vertical="center" wrapText="1"/>
    </xf>
    <xf numFmtId="0" fontId="51" fillId="19" borderId="1" xfId="0" applyFont="1" applyFill="1" applyBorder="1" applyAlignment="1">
      <alignment horizontal="center" vertical="center"/>
    </xf>
    <xf numFmtId="0" fontId="1" fillId="16" borderId="3" xfId="0" applyFont="1" applyFill="1" applyBorder="1" applyAlignment="1">
      <alignment horizontal="center" vertical="center" wrapText="1"/>
    </xf>
    <xf numFmtId="0" fontId="1" fillId="16" borderId="5" xfId="0" applyFont="1" applyFill="1" applyBorder="1" applyAlignment="1">
      <alignment horizontal="center" vertical="center" wrapText="1"/>
    </xf>
    <xf numFmtId="0" fontId="1" fillId="16" borderId="4" xfId="0" applyFont="1" applyFill="1" applyBorder="1" applyAlignment="1">
      <alignment horizontal="center" vertical="center" wrapText="1"/>
    </xf>
    <xf numFmtId="0" fontId="0" fillId="0" borderId="20" xfId="0" applyBorder="1" applyAlignment="1">
      <alignment horizontal="center" vertical="top" wrapText="1"/>
    </xf>
    <xf numFmtId="0" fontId="0" fillId="0" borderId="13" xfId="0" applyBorder="1" applyAlignment="1">
      <alignment horizontal="center" vertical="top" wrapText="1"/>
    </xf>
    <xf numFmtId="0" fontId="0" fillId="0" borderId="2" xfId="0" applyBorder="1" applyAlignment="1">
      <alignment horizontal="center" vertical="top" wrapText="1"/>
    </xf>
    <xf numFmtId="0" fontId="0" fillId="0" borderId="20" xfId="0" applyBorder="1" applyAlignment="1">
      <alignment horizontal="center" wrapText="1"/>
    </xf>
    <xf numFmtId="0" fontId="0" fillId="0" borderId="2" xfId="0" applyBorder="1" applyAlignment="1">
      <alignment horizontal="center" wrapText="1"/>
    </xf>
  </cellXfs>
  <cellStyles count="4">
    <cellStyle name="Comma 2" xfId="1" xr:uid="{00000000-0005-0000-0000-000000000000}"/>
    <cellStyle name="Hyperlink" xfId="3" builtinId="8"/>
    <cellStyle name="Normal" xfId="0" builtinId="0"/>
    <cellStyle name="Percent" xfId="2" builtinId="5"/>
  </cellStyles>
  <dxfs count="13">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666699"/>
      <color rgb="FF9CD7F2"/>
      <color rgb="FFC7C7C7"/>
      <color rgb="FFFB8599"/>
      <color rgb="FFF82044"/>
      <color rgb="FFCC10E0"/>
      <color rgb="FF1FDFD6"/>
      <color rgb="FFDAF00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theme" Target="theme/theme1.xml"/><Relationship Id="rId10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8" Type="http://schemas.openxmlformats.org/officeDocument/2006/relationships/hyperlink" Target="#'5'!A1"/><Relationship Id="rId13" Type="http://schemas.openxmlformats.org/officeDocument/2006/relationships/hyperlink" Target="#'9'!A1"/><Relationship Id="rId3" Type="http://schemas.openxmlformats.org/officeDocument/2006/relationships/hyperlink" Target="#Identi!A1"/><Relationship Id="rId7" Type="http://schemas.openxmlformats.org/officeDocument/2006/relationships/hyperlink" Target="#'4'!A1"/><Relationship Id="rId12" Type="http://schemas.openxmlformats.org/officeDocument/2006/relationships/hyperlink" Target="#'Tabel Monev'!A1"/><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3'!A1"/><Relationship Id="rId11" Type="http://schemas.openxmlformats.org/officeDocument/2006/relationships/hyperlink" Target="#'8'!A1"/><Relationship Id="rId5" Type="http://schemas.openxmlformats.org/officeDocument/2006/relationships/hyperlink" Target="#'2'!A1"/><Relationship Id="rId10" Type="http://schemas.openxmlformats.org/officeDocument/2006/relationships/hyperlink" Target="#'7'!A1"/><Relationship Id="rId4" Type="http://schemas.openxmlformats.org/officeDocument/2006/relationships/hyperlink" Target="#'1.1'!A1"/><Relationship Id="rId9" Type="http://schemas.openxmlformats.org/officeDocument/2006/relationships/hyperlink" Target="#'6'!A1"/></Relationships>
</file>

<file path=xl/drawings/_rels/drawing10.xml.rels><?xml version="1.0" encoding="UTF-8" standalone="yes"?>
<Relationships xmlns="http://schemas.openxmlformats.org/package/2006/relationships"><Relationship Id="rId1" Type="http://schemas.openxmlformats.org/officeDocument/2006/relationships/hyperlink" Target="#'3'!A1"/></Relationships>
</file>

<file path=xl/drawings/_rels/drawing11.xml.rels><?xml version="1.0" encoding="UTF-8" standalone="yes"?>
<Relationships xmlns="http://schemas.openxmlformats.org/package/2006/relationships"><Relationship Id="rId1" Type="http://schemas.openxmlformats.org/officeDocument/2006/relationships/hyperlink" Target="#'3'!A1"/></Relationships>
</file>

<file path=xl/drawings/_rels/drawing12.xml.rels><?xml version="1.0" encoding="UTF-8" standalone="yes"?>
<Relationships xmlns="http://schemas.openxmlformats.org/package/2006/relationships"><Relationship Id="rId1" Type="http://schemas.openxmlformats.org/officeDocument/2006/relationships/hyperlink" Target="#'3'!A1"/></Relationships>
</file>

<file path=xl/drawings/_rels/drawing13.xml.rels><?xml version="1.0" encoding="UTF-8" standalone="yes"?>
<Relationships xmlns="http://schemas.openxmlformats.org/package/2006/relationships"><Relationship Id="rId1" Type="http://schemas.openxmlformats.org/officeDocument/2006/relationships/hyperlink" Target="#'3'!A1"/></Relationships>
</file>

<file path=xl/drawings/_rels/drawing14.xml.rels><?xml version="1.0" encoding="UTF-8" standalone="yes"?>
<Relationships xmlns="http://schemas.openxmlformats.org/package/2006/relationships"><Relationship Id="rId1" Type="http://schemas.openxmlformats.org/officeDocument/2006/relationships/hyperlink" Target="#'3'!A1"/></Relationships>
</file>

<file path=xl/drawings/_rels/drawing15.xml.rels><?xml version="1.0" encoding="UTF-8" standalone="yes"?>
<Relationships xmlns="http://schemas.openxmlformats.org/package/2006/relationships"><Relationship Id="rId8" Type="http://schemas.openxmlformats.org/officeDocument/2006/relationships/hyperlink" Target="#'4.b3-1'!A1"/><Relationship Id="rId13" Type="http://schemas.openxmlformats.org/officeDocument/2006/relationships/hyperlink" Target="#'4.b4-1'!A1"/><Relationship Id="rId18" Type="http://schemas.openxmlformats.org/officeDocument/2006/relationships/hyperlink" Target="#'4.b2-1'!A1"/><Relationship Id="rId3" Type="http://schemas.openxmlformats.org/officeDocument/2006/relationships/hyperlink" Target="#'4.a1'!A1"/><Relationship Id="rId21" Type="http://schemas.openxmlformats.org/officeDocument/2006/relationships/hyperlink" Target="#'4.b7'!A1"/><Relationship Id="rId7" Type="http://schemas.openxmlformats.org/officeDocument/2006/relationships/hyperlink" Target="#'4.b3'!A1"/><Relationship Id="rId12" Type="http://schemas.openxmlformats.org/officeDocument/2006/relationships/hyperlink" Target="#'4.a6'!A1"/><Relationship Id="rId17" Type="http://schemas.openxmlformats.org/officeDocument/2006/relationships/hyperlink" Target="#'4.b2'!A1"/><Relationship Id="rId2" Type="http://schemas.openxmlformats.org/officeDocument/2006/relationships/image" Target="../media/image1.png"/><Relationship Id="rId16" Type="http://schemas.openxmlformats.org/officeDocument/2006/relationships/hyperlink" Target="#'4.b1'!A1"/><Relationship Id="rId20" Type="http://schemas.openxmlformats.org/officeDocument/2006/relationships/hyperlink" Target="#'4.b6'!A1"/><Relationship Id="rId1" Type="http://schemas.openxmlformats.org/officeDocument/2006/relationships/image" Target="../media/image2.png"/><Relationship Id="rId6" Type="http://schemas.openxmlformats.org/officeDocument/2006/relationships/hyperlink" Target="#'4.a3'!A1"/><Relationship Id="rId11" Type="http://schemas.openxmlformats.org/officeDocument/2006/relationships/hyperlink" Target="#'4.a5'!A1"/><Relationship Id="rId5" Type="http://schemas.openxmlformats.org/officeDocument/2006/relationships/hyperlink" Target="#'4.a2'!A1"/><Relationship Id="rId15" Type="http://schemas.openxmlformats.org/officeDocument/2006/relationships/hyperlink" Target="#'4.b_4-1'!A1"/><Relationship Id="rId10" Type="http://schemas.openxmlformats.org/officeDocument/2006/relationships/hyperlink" Target="#'4.a4'!A1"/><Relationship Id="rId19" Type="http://schemas.openxmlformats.org/officeDocument/2006/relationships/hyperlink" Target="#'4.b5'!A1"/><Relationship Id="rId4" Type="http://schemas.openxmlformats.org/officeDocument/2006/relationships/hyperlink" Target="#Menu!A1"/><Relationship Id="rId9" Type="http://schemas.openxmlformats.org/officeDocument/2006/relationships/hyperlink" Target="#'4.b4'!A1"/><Relationship Id="rId14" Type="http://schemas.openxmlformats.org/officeDocument/2006/relationships/hyperlink" Target="#'4.b_4'!A1"/></Relationships>
</file>

<file path=xl/drawings/_rels/drawing16.xml.rels><?xml version="1.0" encoding="UTF-8" standalone="yes"?>
<Relationships xmlns="http://schemas.openxmlformats.org/package/2006/relationships"><Relationship Id="rId1" Type="http://schemas.openxmlformats.org/officeDocument/2006/relationships/hyperlink" Target="#'4'!A1"/></Relationships>
</file>

<file path=xl/drawings/_rels/drawing17.xml.rels><?xml version="1.0" encoding="UTF-8" standalone="yes"?>
<Relationships xmlns="http://schemas.openxmlformats.org/package/2006/relationships"><Relationship Id="rId1" Type="http://schemas.openxmlformats.org/officeDocument/2006/relationships/hyperlink" Target="#'4'!A1"/></Relationships>
</file>

<file path=xl/drawings/_rels/drawing18.xml.rels><?xml version="1.0" encoding="UTF-8" standalone="yes"?>
<Relationships xmlns="http://schemas.openxmlformats.org/package/2006/relationships"><Relationship Id="rId1" Type="http://schemas.openxmlformats.org/officeDocument/2006/relationships/hyperlink" Target="#'4'!A1"/></Relationships>
</file>

<file path=xl/drawings/_rels/drawing19.xml.rels><?xml version="1.0" encoding="UTF-8" standalone="yes"?>
<Relationships xmlns="http://schemas.openxmlformats.org/package/2006/relationships"><Relationship Id="rId1" Type="http://schemas.openxmlformats.org/officeDocument/2006/relationships/hyperlink" Target="#'4'!A1"/></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20.xml.rels><?xml version="1.0" encoding="UTF-8" standalone="yes"?>
<Relationships xmlns="http://schemas.openxmlformats.org/package/2006/relationships"><Relationship Id="rId1" Type="http://schemas.openxmlformats.org/officeDocument/2006/relationships/hyperlink" Target="#'4'!A1"/></Relationships>
</file>

<file path=xl/drawings/_rels/drawing21.xml.rels><?xml version="1.0" encoding="UTF-8" standalone="yes"?>
<Relationships xmlns="http://schemas.openxmlformats.org/package/2006/relationships"><Relationship Id="rId1" Type="http://schemas.openxmlformats.org/officeDocument/2006/relationships/hyperlink" Target="#'4'!A1"/></Relationships>
</file>

<file path=xl/drawings/_rels/drawing22.xml.rels><?xml version="1.0" encoding="UTF-8" standalone="yes"?>
<Relationships xmlns="http://schemas.openxmlformats.org/package/2006/relationships"><Relationship Id="rId1" Type="http://schemas.openxmlformats.org/officeDocument/2006/relationships/hyperlink" Target="#'4'!A1"/></Relationships>
</file>

<file path=xl/drawings/_rels/drawing23.xml.rels><?xml version="1.0" encoding="UTF-8" standalone="yes"?>
<Relationships xmlns="http://schemas.openxmlformats.org/package/2006/relationships"><Relationship Id="rId1" Type="http://schemas.openxmlformats.org/officeDocument/2006/relationships/hyperlink" Target="#'4'!A1"/></Relationships>
</file>

<file path=xl/drawings/_rels/drawing24.xml.rels><?xml version="1.0" encoding="UTF-8" standalone="yes"?>
<Relationships xmlns="http://schemas.openxmlformats.org/package/2006/relationships"><Relationship Id="rId1" Type="http://schemas.openxmlformats.org/officeDocument/2006/relationships/hyperlink" Target="#'4'!A1"/></Relationships>
</file>

<file path=xl/drawings/_rels/drawing25.xml.rels><?xml version="1.0" encoding="UTF-8" standalone="yes"?>
<Relationships xmlns="http://schemas.openxmlformats.org/package/2006/relationships"><Relationship Id="rId1" Type="http://schemas.openxmlformats.org/officeDocument/2006/relationships/hyperlink" Target="#'4'!A1"/></Relationships>
</file>

<file path=xl/drawings/_rels/drawing26.xml.rels><?xml version="1.0" encoding="UTF-8" standalone="yes"?>
<Relationships xmlns="http://schemas.openxmlformats.org/package/2006/relationships"><Relationship Id="rId1" Type="http://schemas.openxmlformats.org/officeDocument/2006/relationships/hyperlink" Target="#'4'!A1"/></Relationships>
</file>

<file path=xl/drawings/_rels/drawing27.xml.rels><?xml version="1.0" encoding="UTF-8" standalone="yes"?>
<Relationships xmlns="http://schemas.openxmlformats.org/package/2006/relationships"><Relationship Id="rId1" Type="http://schemas.openxmlformats.org/officeDocument/2006/relationships/hyperlink" Target="#'4'!A1"/></Relationships>
</file>

<file path=xl/drawings/_rels/drawing28.xml.rels><?xml version="1.0" encoding="UTF-8" standalone="yes"?>
<Relationships xmlns="http://schemas.openxmlformats.org/package/2006/relationships"><Relationship Id="rId1" Type="http://schemas.openxmlformats.org/officeDocument/2006/relationships/hyperlink" Target="#'4'!A1"/></Relationships>
</file>

<file path=xl/drawings/_rels/drawing29.xml.rels><?xml version="1.0" encoding="UTF-8" standalone="yes"?>
<Relationships xmlns="http://schemas.openxmlformats.org/package/2006/relationships"><Relationship Id="rId1" Type="http://schemas.openxmlformats.org/officeDocument/2006/relationships/hyperlink" Target="#'4'!A1"/></Relationships>
</file>

<file path=xl/drawings/_rels/drawing3.xml.rels><?xml version="1.0" encoding="UTF-8" standalone="yes"?>
<Relationships xmlns="http://schemas.openxmlformats.org/package/2006/relationships"><Relationship Id="rId1" Type="http://schemas.openxmlformats.org/officeDocument/2006/relationships/hyperlink" Target="#Menu!A1"/></Relationships>
</file>

<file path=xl/drawings/_rels/drawing30.xml.rels><?xml version="1.0" encoding="UTF-8" standalone="yes"?>
<Relationships xmlns="http://schemas.openxmlformats.org/package/2006/relationships"><Relationship Id="rId1" Type="http://schemas.openxmlformats.org/officeDocument/2006/relationships/hyperlink" Target="#'4'!A1"/></Relationships>
</file>

<file path=xl/drawings/_rels/drawing31.xml.rels><?xml version="1.0" encoding="UTF-8" standalone="yes"?>
<Relationships xmlns="http://schemas.openxmlformats.org/package/2006/relationships"><Relationship Id="rId1" Type="http://schemas.openxmlformats.org/officeDocument/2006/relationships/hyperlink" Target="#'4'!A1"/></Relationships>
</file>

<file path=xl/drawings/_rels/drawing32.xml.rels><?xml version="1.0" encoding="UTF-8" standalone="yes"?>
<Relationships xmlns="http://schemas.openxmlformats.org/package/2006/relationships"><Relationship Id="rId1" Type="http://schemas.openxmlformats.org/officeDocument/2006/relationships/hyperlink" Target="#'4'!A1"/></Relationships>
</file>

<file path=xl/drawings/_rels/drawing33.xml.rels><?xml version="1.0" encoding="UTF-8" standalone="yes"?>
<Relationships xmlns="http://schemas.openxmlformats.org/package/2006/relationships"><Relationship Id="rId1" Type="http://schemas.openxmlformats.org/officeDocument/2006/relationships/hyperlink" Target="#'4'!A1"/></Relationships>
</file>

<file path=xl/drawings/_rels/drawing34.xml.rels><?xml version="1.0" encoding="UTF-8" standalone="yes"?>
<Relationships xmlns="http://schemas.openxmlformats.org/package/2006/relationships"><Relationship Id="rId8" Type="http://schemas.openxmlformats.org/officeDocument/2006/relationships/hyperlink" Target="#'5.b4'!A1"/><Relationship Id="rId3" Type="http://schemas.openxmlformats.org/officeDocument/2006/relationships/hyperlink" Target="#'5.a'!A1"/><Relationship Id="rId7" Type="http://schemas.openxmlformats.org/officeDocument/2006/relationships/hyperlink" Target="#'5.b3'!A1"/><Relationship Id="rId2" Type="http://schemas.openxmlformats.org/officeDocument/2006/relationships/image" Target="../media/image1.png"/><Relationship Id="rId1" Type="http://schemas.openxmlformats.org/officeDocument/2006/relationships/image" Target="../media/image2.png"/><Relationship Id="rId6" Type="http://schemas.openxmlformats.org/officeDocument/2006/relationships/hyperlink" Target="#'5.b2'!A1"/><Relationship Id="rId5" Type="http://schemas.openxmlformats.org/officeDocument/2006/relationships/hyperlink" Target="#'5.b1'!A1"/><Relationship Id="rId4" Type="http://schemas.openxmlformats.org/officeDocument/2006/relationships/hyperlink" Target="#Menu!A1"/></Relationships>
</file>

<file path=xl/drawings/_rels/drawing35.xml.rels><?xml version="1.0" encoding="UTF-8" standalone="yes"?>
<Relationships xmlns="http://schemas.openxmlformats.org/package/2006/relationships"><Relationship Id="rId1" Type="http://schemas.openxmlformats.org/officeDocument/2006/relationships/hyperlink" Target="#'5'!A1"/></Relationships>
</file>

<file path=xl/drawings/_rels/drawing36.xml.rels><?xml version="1.0" encoding="UTF-8" standalone="yes"?>
<Relationships xmlns="http://schemas.openxmlformats.org/package/2006/relationships"><Relationship Id="rId1" Type="http://schemas.openxmlformats.org/officeDocument/2006/relationships/hyperlink" Target="#'5'!A1"/></Relationships>
</file>

<file path=xl/drawings/_rels/drawing37.xml.rels><?xml version="1.0" encoding="UTF-8" standalone="yes"?>
<Relationships xmlns="http://schemas.openxmlformats.org/package/2006/relationships"><Relationship Id="rId1" Type="http://schemas.openxmlformats.org/officeDocument/2006/relationships/hyperlink" Target="#'5'!A1"/></Relationships>
</file>

<file path=xl/drawings/_rels/drawing38.xml.rels><?xml version="1.0" encoding="UTF-8" standalone="yes"?>
<Relationships xmlns="http://schemas.openxmlformats.org/package/2006/relationships"><Relationship Id="rId1" Type="http://schemas.openxmlformats.org/officeDocument/2006/relationships/hyperlink" Target="#'5'!A1"/></Relationships>
</file>

<file path=xl/drawings/_rels/drawing39.xml.rels><?xml version="1.0" encoding="UTF-8" standalone="yes"?>
<Relationships xmlns="http://schemas.openxmlformats.org/package/2006/relationships"><Relationship Id="rId1" Type="http://schemas.openxmlformats.org/officeDocument/2006/relationships/hyperlink" Target="#'5'!A1"/></Relationships>
</file>

<file path=xl/drawings/_rels/drawing4.xml.rels><?xml version="1.0" encoding="UTF-8" standalone="yes"?>
<Relationships xmlns="http://schemas.openxmlformats.org/package/2006/relationships"><Relationship Id="rId1" Type="http://schemas.openxmlformats.org/officeDocument/2006/relationships/hyperlink" Target="#Menu!A1"/></Relationships>
</file>

<file path=xl/drawings/_rels/drawing40.xml.rels><?xml version="1.0" encoding="UTF-8" standalone="yes"?>
<Relationships xmlns="http://schemas.openxmlformats.org/package/2006/relationships"><Relationship Id="rId8" Type="http://schemas.openxmlformats.org/officeDocument/2006/relationships/hyperlink" Target="#'6.c4'!A1"/><Relationship Id="rId13" Type="http://schemas.openxmlformats.org/officeDocument/2006/relationships/hyperlink" Target="#'6.i2'!A1"/><Relationship Id="rId18" Type="http://schemas.openxmlformats.org/officeDocument/2006/relationships/hyperlink" Target="#'6.c2'!A1"/><Relationship Id="rId3" Type="http://schemas.openxmlformats.org/officeDocument/2006/relationships/hyperlink" Target="#'6.a1'!A1"/><Relationship Id="rId21" Type="http://schemas.openxmlformats.org/officeDocument/2006/relationships/hyperlink" Target="#'6.i1'!A1"/><Relationship Id="rId7" Type="http://schemas.openxmlformats.org/officeDocument/2006/relationships/hyperlink" Target="#'6.c3'!A1"/><Relationship Id="rId12" Type="http://schemas.openxmlformats.org/officeDocument/2006/relationships/hyperlink" Target="#'6.a5'!A1"/><Relationship Id="rId17" Type="http://schemas.openxmlformats.org/officeDocument/2006/relationships/hyperlink" Target="#'6.c1'!A1"/><Relationship Id="rId25" Type="http://schemas.openxmlformats.org/officeDocument/2006/relationships/hyperlink" Target="#'Tambahan 1'!A1"/><Relationship Id="rId2" Type="http://schemas.openxmlformats.org/officeDocument/2006/relationships/image" Target="../media/image1.png"/><Relationship Id="rId16" Type="http://schemas.openxmlformats.org/officeDocument/2006/relationships/hyperlink" Target="#'6.b'!A1"/><Relationship Id="rId20" Type="http://schemas.openxmlformats.org/officeDocument/2006/relationships/hyperlink" Target="#'6.h'!A1"/><Relationship Id="rId1" Type="http://schemas.openxmlformats.org/officeDocument/2006/relationships/image" Target="../media/image2.png"/><Relationship Id="rId6" Type="http://schemas.openxmlformats.org/officeDocument/2006/relationships/hyperlink" Target="#'6.a3'!A1"/><Relationship Id="rId11" Type="http://schemas.openxmlformats.org/officeDocument/2006/relationships/hyperlink" Target="#'6.a4'!A1"/><Relationship Id="rId24" Type="http://schemas.openxmlformats.org/officeDocument/2006/relationships/hyperlink" Target="#'6.k'!A1"/><Relationship Id="rId5" Type="http://schemas.openxmlformats.org/officeDocument/2006/relationships/hyperlink" Target="#'6.a2'!A1"/><Relationship Id="rId15" Type="http://schemas.openxmlformats.org/officeDocument/2006/relationships/hyperlink" Target="#'6.f'!A1"/><Relationship Id="rId23" Type="http://schemas.openxmlformats.org/officeDocument/2006/relationships/hyperlink" Target="#'6.j2'!A1"/><Relationship Id="rId10" Type="http://schemas.openxmlformats.org/officeDocument/2006/relationships/hyperlink" Target="#'6a3-1'!A1"/><Relationship Id="rId19" Type="http://schemas.openxmlformats.org/officeDocument/2006/relationships/hyperlink" Target="#'6.g'!A1"/><Relationship Id="rId4" Type="http://schemas.openxmlformats.org/officeDocument/2006/relationships/hyperlink" Target="#Menu!A1"/><Relationship Id="rId9" Type="http://schemas.openxmlformats.org/officeDocument/2006/relationships/hyperlink" Target="#'6.d'!A1"/><Relationship Id="rId14" Type="http://schemas.openxmlformats.org/officeDocument/2006/relationships/hyperlink" Target="#'6.e'!A1"/><Relationship Id="rId22" Type="http://schemas.openxmlformats.org/officeDocument/2006/relationships/hyperlink" Target="#'6.j1'!A1"/></Relationships>
</file>

<file path=xl/drawings/_rels/drawing41.xml.rels><?xml version="1.0" encoding="UTF-8" standalone="yes"?>
<Relationships xmlns="http://schemas.openxmlformats.org/package/2006/relationships"><Relationship Id="rId1" Type="http://schemas.openxmlformats.org/officeDocument/2006/relationships/hyperlink" Target="#'6'!A1"/></Relationships>
</file>

<file path=xl/drawings/_rels/drawing42.xml.rels><?xml version="1.0" encoding="UTF-8" standalone="yes"?>
<Relationships xmlns="http://schemas.openxmlformats.org/package/2006/relationships"><Relationship Id="rId1" Type="http://schemas.openxmlformats.org/officeDocument/2006/relationships/hyperlink" Target="#'6'!A1"/></Relationships>
</file>

<file path=xl/drawings/_rels/drawing43.xml.rels><?xml version="1.0" encoding="UTF-8" standalone="yes"?>
<Relationships xmlns="http://schemas.openxmlformats.org/package/2006/relationships"><Relationship Id="rId1" Type="http://schemas.openxmlformats.org/officeDocument/2006/relationships/hyperlink" Target="#'6'!A1"/></Relationships>
</file>

<file path=xl/drawings/_rels/drawing44.xml.rels><?xml version="1.0" encoding="UTF-8" standalone="yes"?>
<Relationships xmlns="http://schemas.openxmlformats.org/package/2006/relationships"><Relationship Id="rId1" Type="http://schemas.openxmlformats.org/officeDocument/2006/relationships/hyperlink" Target="#'6'!A1"/></Relationships>
</file>

<file path=xl/drawings/_rels/drawing45.xml.rels><?xml version="1.0" encoding="UTF-8" standalone="yes"?>
<Relationships xmlns="http://schemas.openxmlformats.org/package/2006/relationships"><Relationship Id="rId1" Type="http://schemas.openxmlformats.org/officeDocument/2006/relationships/hyperlink" Target="#'6'!A1"/></Relationships>
</file>

<file path=xl/drawings/_rels/drawing46.xml.rels><?xml version="1.0" encoding="UTF-8" standalone="yes"?>
<Relationships xmlns="http://schemas.openxmlformats.org/package/2006/relationships"><Relationship Id="rId1" Type="http://schemas.openxmlformats.org/officeDocument/2006/relationships/hyperlink" Target="#'6'!A1"/></Relationships>
</file>

<file path=xl/drawings/_rels/drawing47.xml.rels><?xml version="1.0" encoding="UTF-8" standalone="yes"?>
<Relationships xmlns="http://schemas.openxmlformats.org/package/2006/relationships"><Relationship Id="rId1" Type="http://schemas.openxmlformats.org/officeDocument/2006/relationships/hyperlink" Target="#'6'!A1"/></Relationships>
</file>

<file path=xl/drawings/_rels/drawing48.xml.rels><?xml version="1.0" encoding="UTF-8" standalone="yes"?>
<Relationships xmlns="http://schemas.openxmlformats.org/package/2006/relationships"><Relationship Id="rId1" Type="http://schemas.openxmlformats.org/officeDocument/2006/relationships/hyperlink" Target="#'6'!A1"/></Relationships>
</file>

<file path=xl/drawings/_rels/drawing49.xml.rels><?xml version="1.0" encoding="UTF-8" standalone="yes"?>
<Relationships xmlns="http://schemas.openxmlformats.org/package/2006/relationships"><Relationship Id="rId1" Type="http://schemas.openxmlformats.org/officeDocument/2006/relationships/hyperlink" Target="#'6'!A1"/></Relationships>
</file>

<file path=xl/drawings/_rels/drawing5.xml.rels><?xml version="1.0" encoding="UTF-8" standalone="yes"?>
<Relationships xmlns="http://schemas.openxmlformats.org/package/2006/relationships"><Relationship Id="rId3" Type="http://schemas.openxmlformats.org/officeDocument/2006/relationships/hyperlink" Target="#'2.1'!A1"/><Relationship Id="rId2" Type="http://schemas.openxmlformats.org/officeDocument/2006/relationships/image" Target="../media/image1.png"/><Relationship Id="rId1" Type="http://schemas.openxmlformats.org/officeDocument/2006/relationships/image" Target="../media/image2.png"/><Relationship Id="rId5" Type="http://schemas.openxmlformats.org/officeDocument/2006/relationships/hyperlink" Target="#'2.2'!A1"/><Relationship Id="rId4" Type="http://schemas.openxmlformats.org/officeDocument/2006/relationships/hyperlink" Target="#Menu!A1"/></Relationships>
</file>

<file path=xl/drawings/_rels/drawing50.xml.rels><?xml version="1.0" encoding="UTF-8" standalone="yes"?>
<Relationships xmlns="http://schemas.openxmlformats.org/package/2006/relationships"><Relationship Id="rId1" Type="http://schemas.openxmlformats.org/officeDocument/2006/relationships/hyperlink" Target="#'6'!A1"/></Relationships>
</file>

<file path=xl/drawings/_rels/drawing51.xml.rels><?xml version="1.0" encoding="UTF-8" standalone="yes"?>
<Relationships xmlns="http://schemas.openxmlformats.org/package/2006/relationships"><Relationship Id="rId1" Type="http://schemas.openxmlformats.org/officeDocument/2006/relationships/hyperlink" Target="#'6'!A1"/></Relationships>
</file>

<file path=xl/drawings/_rels/drawing52.xml.rels><?xml version="1.0" encoding="UTF-8" standalone="yes"?>
<Relationships xmlns="http://schemas.openxmlformats.org/package/2006/relationships"><Relationship Id="rId1" Type="http://schemas.openxmlformats.org/officeDocument/2006/relationships/hyperlink" Target="#'6'!A1"/></Relationships>
</file>

<file path=xl/drawings/_rels/drawing53.xml.rels><?xml version="1.0" encoding="UTF-8" standalone="yes"?>
<Relationships xmlns="http://schemas.openxmlformats.org/package/2006/relationships"><Relationship Id="rId1" Type="http://schemas.openxmlformats.org/officeDocument/2006/relationships/hyperlink" Target="#'6'!A1"/></Relationships>
</file>

<file path=xl/drawings/_rels/drawing54.xml.rels><?xml version="1.0" encoding="UTF-8" standalone="yes"?>
<Relationships xmlns="http://schemas.openxmlformats.org/package/2006/relationships"><Relationship Id="rId1" Type="http://schemas.openxmlformats.org/officeDocument/2006/relationships/hyperlink" Target="#'6'!A1"/></Relationships>
</file>

<file path=xl/drawings/_rels/drawing55.xml.rels><?xml version="1.0" encoding="UTF-8" standalone="yes"?>
<Relationships xmlns="http://schemas.openxmlformats.org/package/2006/relationships"><Relationship Id="rId1" Type="http://schemas.openxmlformats.org/officeDocument/2006/relationships/hyperlink" Target="#'6'!A1"/></Relationships>
</file>

<file path=xl/drawings/_rels/drawing56.xml.rels><?xml version="1.0" encoding="UTF-8" standalone="yes"?>
<Relationships xmlns="http://schemas.openxmlformats.org/package/2006/relationships"><Relationship Id="rId1" Type="http://schemas.openxmlformats.org/officeDocument/2006/relationships/hyperlink" Target="#'6'!A1"/></Relationships>
</file>

<file path=xl/drawings/_rels/drawing57.xml.rels><?xml version="1.0" encoding="UTF-8" standalone="yes"?>
<Relationships xmlns="http://schemas.openxmlformats.org/package/2006/relationships"><Relationship Id="rId1" Type="http://schemas.openxmlformats.org/officeDocument/2006/relationships/hyperlink" Target="#'6'!A1"/></Relationships>
</file>

<file path=xl/drawings/_rels/drawing58.xml.rels><?xml version="1.0" encoding="UTF-8" standalone="yes"?>
<Relationships xmlns="http://schemas.openxmlformats.org/package/2006/relationships"><Relationship Id="rId1" Type="http://schemas.openxmlformats.org/officeDocument/2006/relationships/hyperlink" Target="#'6'!A1"/></Relationships>
</file>

<file path=xl/drawings/_rels/drawing59.xml.rels><?xml version="1.0" encoding="UTF-8" standalone="yes"?>
<Relationships xmlns="http://schemas.openxmlformats.org/package/2006/relationships"><Relationship Id="rId1" Type="http://schemas.openxmlformats.org/officeDocument/2006/relationships/hyperlink" Target="#'6'!A1"/></Relationships>
</file>

<file path=xl/drawings/_rels/drawing6.xml.rels><?xml version="1.0" encoding="UTF-8" standalone="yes"?>
<Relationships xmlns="http://schemas.openxmlformats.org/package/2006/relationships"><Relationship Id="rId1" Type="http://schemas.openxmlformats.org/officeDocument/2006/relationships/hyperlink" Target="#'2'!A1"/></Relationships>
</file>

<file path=xl/drawings/_rels/drawing60.xml.rels><?xml version="1.0" encoding="UTF-8" standalone="yes"?>
<Relationships xmlns="http://schemas.openxmlformats.org/package/2006/relationships"><Relationship Id="rId1" Type="http://schemas.openxmlformats.org/officeDocument/2006/relationships/hyperlink" Target="#'6'!A1"/></Relationships>
</file>

<file path=xl/drawings/_rels/drawing61.xml.rels><?xml version="1.0" encoding="UTF-8" standalone="yes"?>
<Relationships xmlns="http://schemas.openxmlformats.org/package/2006/relationships"><Relationship Id="rId1" Type="http://schemas.openxmlformats.org/officeDocument/2006/relationships/hyperlink" Target="#'6'!A1"/></Relationships>
</file>

<file path=xl/drawings/_rels/drawing62.xml.rels><?xml version="1.0" encoding="UTF-8" standalone="yes"?>
<Relationships xmlns="http://schemas.openxmlformats.org/package/2006/relationships"><Relationship Id="rId1" Type="http://schemas.openxmlformats.org/officeDocument/2006/relationships/hyperlink" Target="#'6'!A1"/></Relationships>
</file>

<file path=xl/drawings/_rels/drawing63.xml.rels><?xml version="1.0" encoding="UTF-8" standalone="yes"?>
<Relationships xmlns="http://schemas.openxmlformats.org/package/2006/relationships"><Relationship Id="rId3" Type="http://schemas.openxmlformats.org/officeDocument/2006/relationships/hyperlink" Target="#'7.a1'!A1"/><Relationship Id="rId2" Type="http://schemas.openxmlformats.org/officeDocument/2006/relationships/image" Target="../media/image1.png"/><Relationship Id="rId1" Type="http://schemas.openxmlformats.org/officeDocument/2006/relationships/image" Target="../media/image2.png"/><Relationship Id="rId6" Type="http://schemas.openxmlformats.org/officeDocument/2006/relationships/hyperlink" Target="#'7.b'!A1"/><Relationship Id="rId5" Type="http://schemas.openxmlformats.org/officeDocument/2006/relationships/hyperlink" Target="#'7.a'!A1"/><Relationship Id="rId4" Type="http://schemas.openxmlformats.org/officeDocument/2006/relationships/hyperlink" Target="#Menu!A1"/></Relationships>
</file>

<file path=xl/drawings/_rels/drawing64.xml.rels><?xml version="1.0" encoding="UTF-8" standalone="yes"?>
<Relationships xmlns="http://schemas.openxmlformats.org/package/2006/relationships"><Relationship Id="rId1" Type="http://schemas.openxmlformats.org/officeDocument/2006/relationships/hyperlink" Target="#'7'!A1"/></Relationships>
</file>

<file path=xl/drawings/_rels/drawing65.xml.rels><?xml version="1.0" encoding="UTF-8" standalone="yes"?>
<Relationships xmlns="http://schemas.openxmlformats.org/package/2006/relationships"><Relationship Id="rId1" Type="http://schemas.openxmlformats.org/officeDocument/2006/relationships/hyperlink" Target="#'7'!A1"/></Relationships>
</file>

<file path=xl/drawings/_rels/drawing66.xml.rels><?xml version="1.0" encoding="UTF-8" standalone="yes"?>
<Relationships xmlns="http://schemas.openxmlformats.org/package/2006/relationships"><Relationship Id="rId1" Type="http://schemas.openxmlformats.org/officeDocument/2006/relationships/hyperlink" Target="#'7'!A1"/></Relationships>
</file>

<file path=xl/drawings/_rels/drawing67.xml.rels><?xml version="1.0" encoding="UTF-8" standalone="yes"?>
<Relationships xmlns="http://schemas.openxmlformats.org/package/2006/relationships"><Relationship Id="rId3" Type="http://schemas.openxmlformats.org/officeDocument/2006/relationships/hyperlink" Target="#'8.a-1'!A1"/><Relationship Id="rId2" Type="http://schemas.openxmlformats.org/officeDocument/2006/relationships/image" Target="../media/image1.png"/><Relationship Id="rId1" Type="http://schemas.openxmlformats.org/officeDocument/2006/relationships/image" Target="../media/image2.png"/><Relationship Id="rId6" Type="http://schemas.openxmlformats.org/officeDocument/2006/relationships/hyperlink" Target="#'8.b'!A1"/><Relationship Id="rId5" Type="http://schemas.openxmlformats.org/officeDocument/2006/relationships/hyperlink" Target="#'8.a'!A1"/><Relationship Id="rId4" Type="http://schemas.openxmlformats.org/officeDocument/2006/relationships/hyperlink" Target="#Menu!A1"/></Relationships>
</file>

<file path=xl/drawings/_rels/drawing68.xml.rels><?xml version="1.0" encoding="UTF-8" standalone="yes"?>
<Relationships xmlns="http://schemas.openxmlformats.org/package/2006/relationships"><Relationship Id="rId1" Type="http://schemas.openxmlformats.org/officeDocument/2006/relationships/hyperlink" Target="#'8'!A1"/></Relationships>
</file>

<file path=xl/drawings/_rels/drawing69.xml.rels><?xml version="1.0" encoding="UTF-8" standalone="yes"?>
<Relationships xmlns="http://schemas.openxmlformats.org/package/2006/relationships"><Relationship Id="rId1" Type="http://schemas.openxmlformats.org/officeDocument/2006/relationships/hyperlink" Target="#'8'!A1"/></Relationships>
</file>

<file path=xl/drawings/_rels/drawing7.xml.rels><?xml version="1.0" encoding="UTF-8" standalone="yes"?>
<Relationships xmlns="http://schemas.openxmlformats.org/package/2006/relationships"><Relationship Id="rId1" Type="http://schemas.openxmlformats.org/officeDocument/2006/relationships/hyperlink" Target="#'2'!A1"/></Relationships>
</file>

<file path=xl/drawings/_rels/drawing70.xml.rels><?xml version="1.0" encoding="UTF-8" standalone="yes"?>
<Relationships xmlns="http://schemas.openxmlformats.org/package/2006/relationships"><Relationship Id="rId1" Type="http://schemas.openxmlformats.org/officeDocument/2006/relationships/hyperlink" Target="#'8'!A1"/></Relationships>
</file>

<file path=xl/drawings/_rels/drawing71.xml.rels><?xml version="1.0" encoding="UTF-8" standalone="yes"?>
<Relationships xmlns="http://schemas.openxmlformats.org/package/2006/relationships"><Relationship Id="rId8" Type="http://schemas.openxmlformats.org/officeDocument/2006/relationships/hyperlink" Target="#'9.d2'!A1"/><Relationship Id="rId13" Type="http://schemas.openxmlformats.org/officeDocument/2006/relationships/hyperlink" Target="#'9.f1'!A1"/><Relationship Id="rId18" Type="http://schemas.openxmlformats.org/officeDocument/2006/relationships/hyperlink" Target="#'9.d1'!A1"/><Relationship Id="rId26" Type="http://schemas.openxmlformats.org/officeDocument/2006/relationships/hyperlink" Target="#'9.f4-1, 2, 3'!A1"/><Relationship Id="rId3" Type="http://schemas.openxmlformats.org/officeDocument/2006/relationships/hyperlink" Target="#'9.a'!A1"/><Relationship Id="rId21" Type="http://schemas.openxmlformats.org/officeDocument/2006/relationships/hyperlink" Target="#'9.e2'!A1"/><Relationship Id="rId7" Type="http://schemas.openxmlformats.org/officeDocument/2006/relationships/hyperlink" Target="#'9.d1-1'!A1"/><Relationship Id="rId12" Type="http://schemas.openxmlformats.org/officeDocument/2006/relationships/hyperlink" Target="#'9.b2'!A1"/><Relationship Id="rId17" Type="http://schemas.openxmlformats.org/officeDocument/2006/relationships/hyperlink" Target="#'9.c1'!A1"/><Relationship Id="rId25" Type="http://schemas.openxmlformats.org/officeDocument/2006/relationships/hyperlink" Target="#'Tambahan 2'!A1"/><Relationship Id="rId2" Type="http://schemas.openxmlformats.org/officeDocument/2006/relationships/image" Target="../media/image1.png"/><Relationship Id="rId16" Type="http://schemas.openxmlformats.org/officeDocument/2006/relationships/hyperlink" Target="#'9.c'!A1"/><Relationship Id="rId20" Type="http://schemas.openxmlformats.org/officeDocument/2006/relationships/hyperlink" Target="#'9.e1-3'!A1"/><Relationship Id="rId29" Type="http://schemas.openxmlformats.org/officeDocument/2006/relationships/hyperlink" Target="#'9.g3'!A1"/><Relationship Id="rId1" Type="http://schemas.openxmlformats.org/officeDocument/2006/relationships/image" Target="../media/image2.png"/><Relationship Id="rId6" Type="http://schemas.openxmlformats.org/officeDocument/2006/relationships/hyperlink" Target="#'9.a2'!A1"/><Relationship Id="rId11" Type="http://schemas.openxmlformats.org/officeDocument/2006/relationships/hyperlink" Target="#'9.b1'!A1"/><Relationship Id="rId24" Type="http://schemas.openxmlformats.org/officeDocument/2006/relationships/hyperlink" Target="#'9.f3'!A1"/><Relationship Id="rId5" Type="http://schemas.openxmlformats.org/officeDocument/2006/relationships/hyperlink" Target="#'9.a1'!A1"/><Relationship Id="rId15" Type="http://schemas.openxmlformats.org/officeDocument/2006/relationships/hyperlink" Target="#'9.e1-1'!A1"/><Relationship Id="rId23" Type="http://schemas.openxmlformats.org/officeDocument/2006/relationships/hyperlink" Target="#'9.f2'!A1"/><Relationship Id="rId28" Type="http://schemas.openxmlformats.org/officeDocument/2006/relationships/hyperlink" Target="#'9.g2'!A1"/><Relationship Id="rId10" Type="http://schemas.openxmlformats.org/officeDocument/2006/relationships/hyperlink" Target="#'9.a3'!A1"/><Relationship Id="rId19" Type="http://schemas.openxmlformats.org/officeDocument/2006/relationships/hyperlink" Target="#'9.e1-2'!A1"/><Relationship Id="rId4" Type="http://schemas.openxmlformats.org/officeDocument/2006/relationships/hyperlink" Target="#Menu!A1"/><Relationship Id="rId9" Type="http://schemas.openxmlformats.org/officeDocument/2006/relationships/hyperlink" Target="#'9.d2-1'!A1"/><Relationship Id="rId14" Type="http://schemas.openxmlformats.org/officeDocument/2006/relationships/hyperlink" Target="#'9.e1'!A1"/><Relationship Id="rId22" Type="http://schemas.openxmlformats.org/officeDocument/2006/relationships/hyperlink" Target="#'9.f1-1'!A1"/><Relationship Id="rId27" Type="http://schemas.openxmlformats.org/officeDocument/2006/relationships/hyperlink" Target="#'9.g1'!A1"/><Relationship Id="rId30" Type="http://schemas.openxmlformats.org/officeDocument/2006/relationships/hyperlink" Target="#'9.g4'!A1"/></Relationships>
</file>

<file path=xl/drawings/_rels/drawing72.xml.rels><?xml version="1.0" encoding="UTF-8" standalone="yes"?>
<Relationships xmlns="http://schemas.openxmlformats.org/package/2006/relationships"><Relationship Id="rId1" Type="http://schemas.openxmlformats.org/officeDocument/2006/relationships/hyperlink" Target="#'9'!A1"/></Relationships>
</file>

<file path=xl/drawings/_rels/drawing73.xml.rels><?xml version="1.0" encoding="UTF-8" standalone="yes"?>
<Relationships xmlns="http://schemas.openxmlformats.org/package/2006/relationships"><Relationship Id="rId1" Type="http://schemas.openxmlformats.org/officeDocument/2006/relationships/hyperlink" Target="#'9'!A1"/></Relationships>
</file>

<file path=xl/drawings/_rels/drawing74.xml.rels><?xml version="1.0" encoding="UTF-8" standalone="yes"?>
<Relationships xmlns="http://schemas.openxmlformats.org/package/2006/relationships"><Relationship Id="rId1" Type="http://schemas.openxmlformats.org/officeDocument/2006/relationships/hyperlink" Target="#'9'!A1"/></Relationships>
</file>

<file path=xl/drawings/_rels/drawing75.xml.rels><?xml version="1.0" encoding="UTF-8" standalone="yes"?>
<Relationships xmlns="http://schemas.openxmlformats.org/package/2006/relationships"><Relationship Id="rId1" Type="http://schemas.openxmlformats.org/officeDocument/2006/relationships/hyperlink" Target="#'9'!A1"/></Relationships>
</file>

<file path=xl/drawings/_rels/drawing76.xml.rels><?xml version="1.0" encoding="UTF-8" standalone="yes"?>
<Relationships xmlns="http://schemas.openxmlformats.org/package/2006/relationships"><Relationship Id="rId1" Type="http://schemas.openxmlformats.org/officeDocument/2006/relationships/hyperlink" Target="#'9'!A1"/></Relationships>
</file>

<file path=xl/drawings/_rels/drawing77.xml.rels><?xml version="1.0" encoding="UTF-8" standalone="yes"?>
<Relationships xmlns="http://schemas.openxmlformats.org/package/2006/relationships"><Relationship Id="rId1" Type="http://schemas.openxmlformats.org/officeDocument/2006/relationships/hyperlink" Target="#'9'!A1"/></Relationships>
</file>

<file path=xl/drawings/_rels/drawing78.xml.rels><?xml version="1.0" encoding="UTF-8" standalone="yes"?>
<Relationships xmlns="http://schemas.openxmlformats.org/package/2006/relationships"><Relationship Id="rId1" Type="http://schemas.openxmlformats.org/officeDocument/2006/relationships/hyperlink" Target="#'9'!A1"/></Relationships>
</file>

<file path=xl/drawings/_rels/drawing79.xml.rels><?xml version="1.0" encoding="UTF-8" standalone="yes"?>
<Relationships xmlns="http://schemas.openxmlformats.org/package/2006/relationships"><Relationship Id="rId1" Type="http://schemas.openxmlformats.org/officeDocument/2006/relationships/hyperlink" Target="#'9'!A1"/></Relationships>
</file>

<file path=xl/drawings/_rels/drawing8.xml.rels><?xml version="1.0" encoding="UTF-8" standalone="yes"?>
<Relationships xmlns="http://schemas.openxmlformats.org/package/2006/relationships"><Relationship Id="rId8" Type="http://schemas.openxmlformats.org/officeDocument/2006/relationships/hyperlink" Target="#'3.b1'!A1"/><Relationship Id="rId3" Type="http://schemas.openxmlformats.org/officeDocument/2006/relationships/hyperlink" Target="#'3.a'!A1"/><Relationship Id="rId7" Type="http://schemas.openxmlformats.org/officeDocument/2006/relationships/hyperlink" Target="#'3.b'!A1"/><Relationship Id="rId2" Type="http://schemas.openxmlformats.org/officeDocument/2006/relationships/image" Target="../media/image1.png"/><Relationship Id="rId1" Type="http://schemas.openxmlformats.org/officeDocument/2006/relationships/image" Target="../media/image2.png"/><Relationship Id="rId6" Type="http://schemas.openxmlformats.org/officeDocument/2006/relationships/hyperlink" Target="#'3.a2'!A1"/><Relationship Id="rId5" Type="http://schemas.openxmlformats.org/officeDocument/2006/relationships/hyperlink" Target="#'3.a1'!A1"/><Relationship Id="rId4" Type="http://schemas.openxmlformats.org/officeDocument/2006/relationships/hyperlink" Target="#Menu!A1"/><Relationship Id="rId9" Type="http://schemas.openxmlformats.org/officeDocument/2006/relationships/hyperlink" Target="#'3.c'!A1"/></Relationships>
</file>

<file path=xl/drawings/_rels/drawing80.xml.rels><?xml version="1.0" encoding="UTF-8" standalone="yes"?>
<Relationships xmlns="http://schemas.openxmlformats.org/package/2006/relationships"><Relationship Id="rId1" Type="http://schemas.openxmlformats.org/officeDocument/2006/relationships/hyperlink" Target="#'9'!A1"/></Relationships>
</file>

<file path=xl/drawings/_rels/drawing81.xml.rels><?xml version="1.0" encoding="UTF-8" standalone="yes"?>
<Relationships xmlns="http://schemas.openxmlformats.org/package/2006/relationships"><Relationship Id="rId1" Type="http://schemas.openxmlformats.org/officeDocument/2006/relationships/hyperlink" Target="#'9'!A1"/></Relationships>
</file>

<file path=xl/drawings/_rels/drawing82.xml.rels><?xml version="1.0" encoding="UTF-8" standalone="yes"?>
<Relationships xmlns="http://schemas.openxmlformats.org/package/2006/relationships"><Relationship Id="rId1" Type="http://schemas.openxmlformats.org/officeDocument/2006/relationships/hyperlink" Target="#'9'!A1"/></Relationships>
</file>

<file path=xl/drawings/_rels/drawing83.xml.rels><?xml version="1.0" encoding="UTF-8" standalone="yes"?>
<Relationships xmlns="http://schemas.openxmlformats.org/package/2006/relationships"><Relationship Id="rId1" Type="http://schemas.openxmlformats.org/officeDocument/2006/relationships/hyperlink" Target="#'9'!A1"/></Relationships>
</file>

<file path=xl/drawings/_rels/drawing84.xml.rels><?xml version="1.0" encoding="UTF-8" standalone="yes"?>
<Relationships xmlns="http://schemas.openxmlformats.org/package/2006/relationships"><Relationship Id="rId1" Type="http://schemas.openxmlformats.org/officeDocument/2006/relationships/hyperlink" Target="#'9'!A1"/></Relationships>
</file>

<file path=xl/drawings/_rels/drawing85.xml.rels><?xml version="1.0" encoding="UTF-8" standalone="yes"?>
<Relationships xmlns="http://schemas.openxmlformats.org/package/2006/relationships"><Relationship Id="rId1" Type="http://schemas.openxmlformats.org/officeDocument/2006/relationships/hyperlink" Target="#'9'!A1"/></Relationships>
</file>

<file path=xl/drawings/_rels/drawing86.xml.rels><?xml version="1.0" encoding="UTF-8" standalone="yes"?>
<Relationships xmlns="http://schemas.openxmlformats.org/package/2006/relationships"><Relationship Id="rId1" Type="http://schemas.openxmlformats.org/officeDocument/2006/relationships/hyperlink" Target="#'9'!A1"/></Relationships>
</file>

<file path=xl/drawings/_rels/drawing87.xml.rels><?xml version="1.0" encoding="UTF-8" standalone="yes"?>
<Relationships xmlns="http://schemas.openxmlformats.org/package/2006/relationships"><Relationship Id="rId1" Type="http://schemas.openxmlformats.org/officeDocument/2006/relationships/hyperlink" Target="#'9'!A1"/></Relationships>
</file>

<file path=xl/drawings/_rels/drawing88.xml.rels><?xml version="1.0" encoding="UTF-8" standalone="yes"?>
<Relationships xmlns="http://schemas.openxmlformats.org/package/2006/relationships"><Relationship Id="rId1" Type="http://schemas.openxmlformats.org/officeDocument/2006/relationships/hyperlink" Target="#'9'!A1"/></Relationships>
</file>

<file path=xl/drawings/_rels/drawing89.xml.rels><?xml version="1.0" encoding="UTF-8" standalone="yes"?>
<Relationships xmlns="http://schemas.openxmlformats.org/package/2006/relationships"><Relationship Id="rId1" Type="http://schemas.openxmlformats.org/officeDocument/2006/relationships/hyperlink" Target="#'9'!A1"/></Relationships>
</file>

<file path=xl/drawings/_rels/drawing9.xml.rels><?xml version="1.0" encoding="UTF-8" standalone="yes"?>
<Relationships xmlns="http://schemas.openxmlformats.org/package/2006/relationships"><Relationship Id="rId1" Type="http://schemas.openxmlformats.org/officeDocument/2006/relationships/hyperlink" Target="#'3'!A1"/></Relationships>
</file>

<file path=xl/drawings/_rels/drawing90.xml.rels><?xml version="1.0" encoding="UTF-8" standalone="yes"?>
<Relationships xmlns="http://schemas.openxmlformats.org/package/2006/relationships"><Relationship Id="rId1" Type="http://schemas.openxmlformats.org/officeDocument/2006/relationships/hyperlink" Target="#'9'!A1"/></Relationships>
</file>

<file path=xl/drawings/_rels/drawing91.xml.rels><?xml version="1.0" encoding="UTF-8" standalone="yes"?>
<Relationships xmlns="http://schemas.openxmlformats.org/package/2006/relationships"><Relationship Id="rId1" Type="http://schemas.openxmlformats.org/officeDocument/2006/relationships/hyperlink" Target="#'9'!A1"/></Relationships>
</file>

<file path=xl/drawings/_rels/drawing92.xml.rels><?xml version="1.0" encoding="UTF-8" standalone="yes"?>
<Relationships xmlns="http://schemas.openxmlformats.org/package/2006/relationships"><Relationship Id="rId1" Type="http://schemas.openxmlformats.org/officeDocument/2006/relationships/hyperlink" Target="#'9'!A1"/></Relationships>
</file>

<file path=xl/drawings/_rels/drawing93.xml.rels><?xml version="1.0" encoding="UTF-8" standalone="yes"?>
<Relationships xmlns="http://schemas.openxmlformats.org/package/2006/relationships"><Relationship Id="rId1" Type="http://schemas.openxmlformats.org/officeDocument/2006/relationships/hyperlink" Target="#'9'!A1"/></Relationships>
</file>

<file path=xl/drawings/_rels/drawing94.xml.rels><?xml version="1.0" encoding="UTF-8" standalone="yes"?>
<Relationships xmlns="http://schemas.openxmlformats.org/package/2006/relationships"><Relationship Id="rId1" Type="http://schemas.openxmlformats.org/officeDocument/2006/relationships/hyperlink" Target="#'9'!A1"/></Relationships>
</file>

<file path=xl/drawings/_rels/drawing95.xml.rels><?xml version="1.0" encoding="UTF-8" standalone="yes"?>
<Relationships xmlns="http://schemas.openxmlformats.org/package/2006/relationships"><Relationship Id="rId1" Type="http://schemas.openxmlformats.org/officeDocument/2006/relationships/hyperlink" Target="#'9'!A1"/></Relationships>
</file>

<file path=xl/drawings/_rels/drawing96.xml.rels><?xml version="1.0" encoding="UTF-8" standalone="yes"?>
<Relationships xmlns="http://schemas.openxmlformats.org/package/2006/relationships"><Relationship Id="rId1" Type="http://schemas.openxmlformats.org/officeDocument/2006/relationships/hyperlink" Target="#'9'!A1"/></Relationships>
</file>

<file path=xl/drawings/_rels/drawing97.xml.rels><?xml version="1.0" encoding="UTF-8" standalone="yes"?>
<Relationships xmlns="http://schemas.openxmlformats.org/package/2006/relationships"><Relationship Id="rId1" Type="http://schemas.openxmlformats.org/officeDocument/2006/relationships/hyperlink" Target="#'9'!A1"/></Relationships>
</file>

<file path=xl/drawings/_rels/drawing98.xml.rels><?xml version="1.0" encoding="UTF-8" standalone="yes"?>
<Relationships xmlns="http://schemas.openxmlformats.org/package/2006/relationships"><Relationship Id="rId1" Type="http://schemas.openxmlformats.org/officeDocument/2006/relationships/hyperlink" Target="#'9'!A1"/></Relationships>
</file>

<file path=xl/drawings/drawing1.xml><?xml version="1.0" encoding="utf-8"?>
<xdr:wsDr xmlns:xdr="http://schemas.openxmlformats.org/drawingml/2006/spreadsheetDrawing" xmlns:a="http://schemas.openxmlformats.org/drawingml/2006/main">
  <xdr:twoCellAnchor editAs="oneCell">
    <xdr:from>
      <xdr:col>1</xdr:col>
      <xdr:colOff>542926</xdr:colOff>
      <xdr:row>2</xdr:row>
      <xdr:rowOff>130565</xdr:rowOff>
    </xdr:from>
    <xdr:to>
      <xdr:col>6</xdr:col>
      <xdr:colOff>428626</xdr:colOff>
      <xdr:row>22</xdr:row>
      <xdr:rowOff>10061</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2951" y="330590"/>
          <a:ext cx="2933700" cy="3851421"/>
        </a:xfrm>
        <a:prstGeom prst="rect">
          <a:avLst/>
        </a:prstGeom>
      </xdr:spPr>
    </xdr:pic>
    <xdr:clientData/>
  </xdr:twoCellAnchor>
  <xdr:twoCellAnchor editAs="oneCell">
    <xdr:from>
      <xdr:col>10</xdr:col>
      <xdr:colOff>561975</xdr:colOff>
      <xdr:row>3</xdr:row>
      <xdr:rowOff>0</xdr:rowOff>
    </xdr:from>
    <xdr:to>
      <xdr:col>17</xdr:col>
      <xdr:colOff>219075</xdr:colOff>
      <xdr:row>20</xdr:row>
      <xdr:rowOff>114300</xdr:rowOff>
    </xdr:to>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48400" y="390525"/>
          <a:ext cx="3505200" cy="3505200"/>
        </a:xfrm>
        <a:prstGeom prst="rect">
          <a:avLst/>
        </a:prstGeom>
      </xdr:spPr>
    </xdr:pic>
    <xdr:clientData/>
  </xdr:twoCellAnchor>
  <xdr:twoCellAnchor>
    <xdr:from>
      <xdr:col>4</xdr:col>
      <xdr:colOff>66673</xdr:colOff>
      <xdr:row>7</xdr:row>
      <xdr:rowOff>0</xdr:rowOff>
    </xdr:from>
    <xdr:to>
      <xdr:col>8</xdr:col>
      <xdr:colOff>466724</xdr:colOff>
      <xdr:row>8</xdr:row>
      <xdr:rowOff>123825</xdr:rowOff>
    </xdr:to>
    <xdr:sp macro="" textlink="">
      <xdr:nvSpPr>
        <xdr:cNvPr id="2" name="Rounded Rectangle 1">
          <a:hlinkClick xmlns:r="http://schemas.openxmlformats.org/officeDocument/2006/relationships" r:id="rId3"/>
          <a:extLst>
            <a:ext uri="{FF2B5EF4-FFF2-40B4-BE49-F238E27FC236}">
              <a16:creationId xmlns:a16="http://schemas.microsoft.com/office/drawing/2014/main" id="{00000000-0008-0000-0000-000002000000}"/>
            </a:ext>
          </a:extLst>
        </xdr:cNvPr>
        <xdr:cNvSpPr/>
      </xdr:nvSpPr>
      <xdr:spPr>
        <a:xfrm>
          <a:off x="2095498" y="1343025"/>
          <a:ext cx="2838451"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200"/>
            <a:t>Identitas Prodi</a:t>
          </a:r>
        </a:p>
      </xdr:txBody>
    </xdr:sp>
    <xdr:clientData/>
  </xdr:twoCellAnchor>
  <xdr:twoCellAnchor>
    <xdr:from>
      <xdr:col>4</xdr:col>
      <xdr:colOff>57150</xdr:colOff>
      <xdr:row>9</xdr:row>
      <xdr:rowOff>66675</xdr:rowOff>
    </xdr:from>
    <xdr:to>
      <xdr:col>8</xdr:col>
      <xdr:colOff>457201</xdr:colOff>
      <xdr:row>11</xdr:row>
      <xdr:rowOff>0</xdr:rowOff>
    </xdr:to>
    <xdr:sp macro="" textlink="">
      <xdr:nvSpPr>
        <xdr:cNvPr id="3" name="Rounded Rectangle 2">
          <a:hlinkClick xmlns:r="http://schemas.openxmlformats.org/officeDocument/2006/relationships" r:id="rId4"/>
          <a:extLst>
            <a:ext uri="{FF2B5EF4-FFF2-40B4-BE49-F238E27FC236}">
              <a16:creationId xmlns:a16="http://schemas.microsoft.com/office/drawing/2014/main" id="{00000000-0008-0000-0000-000003000000}"/>
            </a:ext>
          </a:extLst>
        </xdr:cNvPr>
        <xdr:cNvSpPr/>
      </xdr:nvSpPr>
      <xdr:spPr>
        <a:xfrm>
          <a:off x="2085975" y="1790700"/>
          <a:ext cx="2838451"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200"/>
            <a:t>1. Visi, Misi, Tujuan</a:t>
          </a:r>
          <a:r>
            <a:rPr lang="id-ID" sz="1200" baseline="0"/>
            <a:t> dan </a:t>
          </a:r>
          <a:r>
            <a:rPr lang="id-ID" sz="1200"/>
            <a:t>Sasaran</a:t>
          </a:r>
        </a:p>
      </xdr:txBody>
    </xdr:sp>
    <xdr:clientData/>
  </xdr:twoCellAnchor>
  <xdr:twoCellAnchor>
    <xdr:from>
      <xdr:col>4</xdr:col>
      <xdr:colOff>66675</xdr:colOff>
      <xdr:row>11</xdr:row>
      <xdr:rowOff>114300</xdr:rowOff>
    </xdr:from>
    <xdr:to>
      <xdr:col>8</xdr:col>
      <xdr:colOff>466726</xdr:colOff>
      <xdr:row>13</xdr:row>
      <xdr:rowOff>47625</xdr:rowOff>
    </xdr:to>
    <xdr:sp macro="" textlink="">
      <xdr:nvSpPr>
        <xdr:cNvPr id="4" name="Rounded Rectangle 3">
          <a:hlinkClick xmlns:r="http://schemas.openxmlformats.org/officeDocument/2006/relationships" r:id="rId5"/>
          <a:extLst>
            <a:ext uri="{FF2B5EF4-FFF2-40B4-BE49-F238E27FC236}">
              <a16:creationId xmlns:a16="http://schemas.microsoft.com/office/drawing/2014/main" id="{00000000-0008-0000-0000-000004000000}"/>
            </a:ext>
          </a:extLst>
        </xdr:cNvPr>
        <xdr:cNvSpPr/>
      </xdr:nvSpPr>
      <xdr:spPr>
        <a:xfrm>
          <a:off x="2095500" y="2219325"/>
          <a:ext cx="2838451"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r>
            <a:rPr lang="id-ID" sz="1100">
              <a:solidFill>
                <a:schemeClr val="lt1"/>
              </a:solidFill>
              <a:effectLst/>
              <a:latin typeface="+mn-lt"/>
              <a:ea typeface="+mn-ea"/>
              <a:cs typeface="+mn-cs"/>
            </a:rPr>
            <a:t>2. Tata Pamong, Tata Kelola dan Kerjasama</a:t>
          </a:r>
          <a:endParaRPr lang="id-ID" sz="1200">
            <a:effectLst/>
          </a:endParaRPr>
        </a:p>
      </xdr:txBody>
    </xdr:sp>
    <xdr:clientData/>
  </xdr:twoCellAnchor>
  <xdr:twoCellAnchor>
    <xdr:from>
      <xdr:col>4</xdr:col>
      <xdr:colOff>76200</xdr:colOff>
      <xdr:row>13</xdr:row>
      <xdr:rowOff>161925</xdr:rowOff>
    </xdr:from>
    <xdr:to>
      <xdr:col>8</xdr:col>
      <xdr:colOff>476251</xdr:colOff>
      <xdr:row>15</xdr:row>
      <xdr:rowOff>95250</xdr:rowOff>
    </xdr:to>
    <xdr:sp macro="" textlink="">
      <xdr:nvSpPr>
        <xdr:cNvPr id="5" name="Rounded Rectangle 4">
          <a:hlinkClick xmlns:r="http://schemas.openxmlformats.org/officeDocument/2006/relationships" r:id="rId6"/>
          <a:extLst>
            <a:ext uri="{FF2B5EF4-FFF2-40B4-BE49-F238E27FC236}">
              <a16:creationId xmlns:a16="http://schemas.microsoft.com/office/drawing/2014/main" id="{00000000-0008-0000-0000-000005000000}"/>
            </a:ext>
          </a:extLst>
        </xdr:cNvPr>
        <xdr:cNvSpPr/>
      </xdr:nvSpPr>
      <xdr:spPr>
        <a:xfrm>
          <a:off x="2105025" y="2647950"/>
          <a:ext cx="2838451"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200"/>
            <a:t>3. Mahasiswa</a:t>
          </a:r>
        </a:p>
      </xdr:txBody>
    </xdr:sp>
    <xdr:clientData/>
  </xdr:twoCellAnchor>
  <xdr:twoCellAnchor>
    <xdr:from>
      <xdr:col>4</xdr:col>
      <xdr:colOff>76200</xdr:colOff>
      <xdr:row>16</xdr:row>
      <xdr:rowOff>19050</xdr:rowOff>
    </xdr:from>
    <xdr:to>
      <xdr:col>8</xdr:col>
      <xdr:colOff>476251</xdr:colOff>
      <xdr:row>17</xdr:row>
      <xdr:rowOff>142875</xdr:rowOff>
    </xdr:to>
    <xdr:sp macro="" textlink="">
      <xdr:nvSpPr>
        <xdr:cNvPr id="6" name="Rounded Rectangle 5">
          <a:hlinkClick xmlns:r="http://schemas.openxmlformats.org/officeDocument/2006/relationships" r:id="rId7"/>
          <a:extLst>
            <a:ext uri="{FF2B5EF4-FFF2-40B4-BE49-F238E27FC236}">
              <a16:creationId xmlns:a16="http://schemas.microsoft.com/office/drawing/2014/main" id="{00000000-0008-0000-0000-000006000000}"/>
            </a:ext>
          </a:extLst>
        </xdr:cNvPr>
        <xdr:cNvSpPr/>
      </xdr:nvSpPr>
      <xdr:spPr>
        <a:xfrm>
          <a:off x="2105025" y="3076575"/>
          <a:ext cx="2838451"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200"/>
            <a:t>4. Sumber Daya Manusia</a:t>
          </a:r>
        </a:p>
      </xdr:txBody>
    </xdr:sp>
    <xdr:clientData/>
  </xdr:twoCellAnchor>
  <xdr:twoCellAnchor>
    <xdr:from>
      <xdr:col>9</xdr:col>
      <xdr:colOff>390525</xdr:colOff>
      <xdr:row>6</xdr:row>
      <xdr:rowOff>180975</xdr:rowOff>
    </xdr:from>
    <xdr:to>
      <xdr:col>14</xdr:col>
      <xdr:colOff>276224</xdr:colOff>
      <xdr:row>8</xdr:row>
      <xdr:rowOff>114300</xdr:rowOff>
    </xdr:to>
    <xdr:sp macro="" textlink="">
      <xdr:nvSpPr>
        <xdr:cNvPr id="7" name="Rounded Rectangle 6">
          <a:hlinkClick xmlns:r="http://schemas.openxmlformats.org/officeDocument/2006/relationships" r:id="rId8"/>
          <a:extLst>
            <a:ext uri="{FF2B5EF4-FFF2-40B4-BE49-F238E27FC236}">
              <a16:creationId xmlns:a16="http://schemas.microsoft.com/office/drawing/2014/main" id="{00000000-0008-0000-0000-000007000000}"/>
            </a:ext>
          </a:extLst>
        </xdr:cNvPr>
        <xdr:cNvSpPr/>
      </xdr:nvSpPr>
      <xdr:spPr>
        <a:xfrm>
          <a:off x="5467350" y="1333500"/>
          <a:ext cx="2514599"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200"/>
            <a:t>5. Keuangan, Sarana, dan Prasarana</a:t>
          </a:r>
        </a:p>
      </xdr:txBody>
    </xdr:sp>
    <xdr:clientData/>
  </xdr:twoCellAnchor>
  <xdr:twoCellAnchor>
    <xdr:from>
      <xdr:col>9</xdr:col>
      <xdr:colOff>381000</xdr:colOff>
      <xdr:row>9</xdr:row>
      <xdr:rowOff>76200</xdr:rowOff>
    </xdr:from>
    <xdr:to>
      <xdr:col>14</xdr:col>
      <xdr:colOff>266701</xdr:colOff>
      <xdr:row>11</xdr:row>
      <xdr:rowOff>9525</xdr:rowOff>
    </xdr:to>
    <xdr:sp macro="" textlink="">
      <xdr:nvSpPr>
        <xdr:cNvPr id="8" name="Rounded Rectangle 7">
          <a:hlinkClick xmlns:r="http://schemas.openxmlformats.org/officeDocument/2006/relationships" r:id="rId9"/>
          <a:extLst>
            <a:ext uri="{FF2B5EF4-FFF2-40B4-BE49-F238E27FC236}">
              <a16:creationId xmlns:a16="http://schemas.microsoft.com/office/drawing/2014/main" id="{00000000-0008-0000-0000-000008000000}"/>
            </a:ext>
          </a:extLst>
        </xdr:cNvPr>
        <xdr:cNvSpPr/>
      </xdr:nvSpPr>
      <xdr:spPr>
        <a:xfrm>
          <a:off x="5457825" y="1800225"/>
          <a:ext cx="2514601"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200"/>
            <a:t>6. Pendidikan</a:t>
          </a:r>
        </a:p>
      </xdr:txBody>
    </xdr:sp>
    <xdr:clientData/>
  </xdr:twoCellAnchor>
  <xdr:twoCellAnchor>
    <xdr:from>
      <xdr:col>9</xdr:col>
      <xdr:colOff>342901</xdr:colOff>
      <xdr:row>11</xdr:row>
      <xdr:rowOff>161925</xdr:rowOff>
    </xdr:from>
    <xdr:to>
      <xdr:col>14</xdr:col>
      <xdr:colOff>257177</xdr:colOff>
      <xdr:row>13</xdr:row>
      <xdr:rowOff>95250</xdr:rowOff>
    </xdr:to>
    <xdr:sp macro="" textlink="">
      <xdr:nvSpPr>
        <xdr:cNvPr id="9" name="Rounded Rectangle 8">
          <a:hlinkClick xmlns:r="http://schemas.openxmlformats.org/officeDocument/2006/relationships" r:id="rId10"/>
          <a:extLst>
            <a:ext uri="{FF2B5EF4-FFF2-40B4-BE49-F238E27FC236}">
              <a16:creationId xmlns:a16="http://schemas.microsoft.com/office/drawing/2014/main" id="{00000000-0008-0000-0000-000009000000}"/>
            </a:ext>
          </a:extLst>
        </xdr:cNvPr>
        <xdr:cNvSpPr/>
      </xdr:nvSpPr>
      <xdr:spPr>
        <a:xfrm>
          <a:off x="5419726" y="2343150"/>
          <a:ext cx="2543176"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200"/>
            <a:t>7. Penelitian</a:t>
          </a:r>
        </a:p>
      </xdr:txBody>
    </xdr:sp>
    <xdr:clientData/>
  </xdr:twoCellAnchor>
  <xdr:twoCellAnchor>
    <xdr:from>
      <xdr:col>9</xdr:col>
      <xdr:colOff>352426</xdr:colOff>
      <xdr:row>14</xdr:row>
      <xdr:rowOff>38100</xdr:rowOff>
    </xdr:from>
    <xdr:to>
      <xdr:col>14</xdr:col>
      <xdr:colOff>266702</xdr:colOff>
      <xdr:row>15</xdr:row>
      <xdr:rowOff>161925</xdr:rowOff>
    </xdr:to>
    <xdr:sp macro="" textlink="">
      <xdr:nvSpPr>
        <xdr:cNvPr id="10" name="Rounded Rectangle 9">
          <a:hlinkClick xmlns:r="http://schemas.openxmlformats.org/officeDocument/2006/relationships" r:id="rId11"/>
          <a:extLst>
            <a:ext uri="{FF2B5EF4-FFF2-40B4-BE49-F238E27FC236}">
              <a16:creationId xmlns:a16="http://schemas.microsoft.com/office/drawing/2014/main" id="{00000000-0008-0000-0000-00000A000000}"/>
            </a:ext>
          </a:extLst>
        </xdr:cNvPr>
        <xdr:cNvSpPr/>
      </xdr:nvSpPr>
      <xdr:spPr>
        <a:xfrm>
          <a:off x="5429251" y="2714625"/>
          <a:ext cx="2543176"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200"/>
            <a:t>8. Pengabdian Kepada Masyarakat</a:t>
          </a:r>
        </a:p>
      </xdr:txBody>
    </xdr:sp>
    <xdr:clientData/>
  </xdr:twoCellAnchor>
  <xdr:twoCellAnchor>
    <xdr:from>
      <xdr:col>9</xdr:col>
      <xdr:colOff>409576</xdr:colOff>
      <xdr:row>18</xdr:row>
      <xdr:rowOff>171450</xdr:rowOff>
    </xdr:from>
    <xdr:to>
      <xdr:col>11</xdr:col>
      <xdr:colOff>171450</xdr:colOff>
      <xdr:row>20</xdr:row>
      <xdr:rowOff>104775</xdr:rowOff>
    </xdr:to>
    <xdr:sp macro="" textlink="">
      <xdr:nvSpPr>
        <xdr:cNvPr id="11" name="Rounded Rectangle 10">
          <a:hlinkClick xmlns:r="http://schemas.openxmlformats.org/officeDocument/2006/relationships" r:id="rId12"/>
          <a:extLst>
            <a:ext uri="{FF2B5EF4-FFF2-40B4-BE49-F238E27FC236}">
              <a16:creationId xmlns:a16="http://schemas.microsoft.com/office/drawing/2014/main" id="{00000000-0008-0000-0000-00000B000000}"/>
            </a:ext>
          </a:extLst>
        </xdr:cNvPr>
        <xdr:cNvSpPr/>
      </xdr:nvSpPr>
      <xdr:spPr>
        <a:xfrm>
          <a:off x="5486401" y="3609975"/>
          <a:ext cx="981074"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Daftar Tabel </a:t>
          </a:r>
        </a:p>
      </xdr:txBody>
    </xdr:sp>
    <xdr:clientData/>
  </xdr:twoCellAnchor>
  <xdr:twoCellAnchor>
    <xdr:from>
      <xdr:col>9</xdr:col>
      <xdr:colOff>352426</xdr:colOff>
      <xdr:row>16</xdr:row>
      <xdr:rowOff>66675</xdr:rowOff>
    </xdr:from>
    <xdr:to>
      <xdr:col>14</xdr:col>
      <xdr:colOff>266702</xdr:colOff>
      <xdr:row>18</xdr:row>
      <xdr:rowOff>0</xdr:rowOff>
    </xdr:to>
    <xdr:sp macro="" textlink="">
      <xdr:nvSpPr>
        <xdr:cNvPr id="18" name="Rounded Rectangle 17">
          <a:hlinkClick xmlns:r="http://schemas.openxmlformats.org/officeDocument/2006/relationships" r:id="rId13"/>
          <a:extLst>
            <a:ext uri="{FF2B5EF4-FFF2-40B4-BE49-F238E27FC236}">
              <a16:creationId xmlns:a16="http://schemas.microsoft.com/office/drawing/2014/main" id="{00000000-0008-0000-0000-000012000000}"/>
            </a:ext>
          </a:extLst>
        </xdr:cNvPr>
        <xdr:cNvSpPr/>
      </xdr:nvSpPr>
      <xdr:spPr>
        <a:xfrm>
          <a:off x="5429251" y="3086100"/>
          <a:ext cx="2543176"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200"/>
            <a:t>9. Luaran dan Capaian Tridarma</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124498</xdr:colOff>
      <xdr:row>0</xdr:row>
      <xdr:rowOff>38484</xdr:rowOff>
    </xdr:from>
    <xdr:to>
      <xdr:col>7</xdr:col>
      <xdr:colOff>14430</xdr:colOff>
      <xdr:row>1</xdr:row>
      <xdr:rowOff>162309</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3982604" y="38484"/>
          <a:ext cx="977129" cy="316249"/>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219075</xdr:colOff>
      <xdr:row>1</xdr:row>
      <xdr:rowOff>133350</xdr:rowOff>
    </xdr:from>
    <xdr:to>
      <xdr:col>5</xdr:col>
      <xdr:colOff>590549</xdr:colOff>
      <xdr:row>3</xdr:row>
      <xdr:rowOff>66675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4191000" y="323850"/>
          <a:ext cx="981074"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1407583</xdr:colOff>
      <xdr:row>0</xdr:row>
      <xdr:rowOff>84667</xdr:rowOff>
    </xdr:from>
    <xdr:to>
      <xdr:col>5</xdr:col>
      <xdr:colOff>2388657</xdr:colOff>
      <xdr:row>1</xdr:row>
      <xdr:rowOff>208492</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8128000" y="84667"/>
          <a:ext cx="981074"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161925</xdr:colOff>
      <xdr:row>1</xdr:row>
      <xdr:rowOff>76200</xdr:rowOff>
    </xdr:from>
    <xdr:to>
      <xdr:col>5</xdr:col>
      <xdr:colOff>1142999</xdr:colOff>
      <xdr:row>3</xdr:row>
      <xdr:rowOff>9525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6076950" y="266700"/>
          <a:ext cx="981074"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190500</xdr:colOff>
      <xdr:row>0</xdr:row>
      <xdr:rowOff>104776</xdr:rowOff>
    </xdr:from>
    <xdr:to>
      <xdr:col>6</xdr:col>
      <xdr:colOff>1171574</xdr:colOff>
      <xdr:row>2</xdr:row>
      <xdr:rowOff>47626</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7791450" y="104776"/>
          <a:ext cx="981074" cy="32385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11</xdr:col>
      <xdr:colOff>145275</xdr:colOff>
      <xdr:row>4</xdr:row>
      <xdr:rowOff>28575</xdr:rowOff>
    </xdr:from>
    <xdr:to>
      <xdr:col>17</xdr:col>
      <xdr:colOff>469125</xdr:colOff>
      <xdr:row>22</xdr:row>
      <xdr:rowOff>123825</xdr:rowOff>
    </xdr:to>
    <xdr:pic>
      <xdr:nvPicPr>
        <xdr:cNvPr id="26" name="Picture 25">
          <a:extLst>
            <a:ext uri="{FF2B5EF4-FFF2-40B4-BE49-F238E27FC236}">
              <a16:creationId xmlns:a16="http://schemas.microsoft.com/office/drawing/2014/main" id="{00000000-0008-0000-0E00-00001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0375" y="914400"/>
          <a:ext cx="3562350" cy="3562350"/>
        </a:xfrm>
        <a:prstGeom prst="rect">
          <a:avLst/>
        </a:prstGeom>
      </xdr:spPr>
    </xdr:pic>
    <xdr:clientData/>
  </xdr:twoCellAnchor>
  <xdr:twoCellAnchor editAs="oneCell">
    <xdr:from>
      <xdr:col>3</xdr:col>
      <xdr:colOff>76200</xdr:colOff>
      <xdr:row>4</xdr:row>
      <xdr:rowOff>38100</xdr:rowOff>
    </xdr:from>
    <xdr:to>
      <xdr:col>8</xdr:col>
      <xdr:colOff>69710</xdr:colOff>
      <xdr:row>24</xdr:row>
      <xdr:rowOff>106757</xdr:rowOff>
    </xdr:to>
    <xdr:pic>
      <xdr:nvPicPr>
        <xdr:cNvPr id="27" name="Picture 26">
          <a:extLst>
            <a:ext uri="{FF2B5EF4-FFF2-40B4-BE49-F238E27FC236}">
              <a16:creationId xmlns:a16="http://schemas.microsoft.com/office/drawing/2014/main" id="{00000000-0008-0000-0E00-00001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62075" y="609600"/>
          <a:ext cx="3041510" cy="3992957"/>
        </a:xfrm>
        <a:prstGeom prst="rect">
          <a:avLst/>
        </a:prstGeom>
      </xdr:spPr>
    </xdr:pic>
    <xdr:clientData/>
  </xdr:twoCellAnchor>
  <xdr:twoCellAnchor>
    <xdr:from>
      <xdr:col>2</xdr:col>
      <xdr:colOff>57150</xdr:colOff>
      <xdr:row>5</xdr:row>
      <xdr:rowOff>57150</xdr:rowOff>
    </xdr:from>
    <xdr:to>
      <xdr:col>6</xdr:col>
      <xdr:colOff>277427</xdr:colOff>
      <xdr:row>6</xdr:row>
      <xdr:rowOff>180975</xdr:rowOff>
    </xdr:to>
    <xdr:sp macro="" textlink="">
      <xdr:nvSpPr>
        <xdr:cNvPr id="2" name="Rounded Rectangle 1">
          <a:hlinkClick xmlns:r="http://schemas.openxmlformats.org/officeDocument/2006/relationships" r:id="rId3"/>
          <a:extLst>
            <a:ext uri="{FF2B5EF4-FFF2-40B4-BE49-F238E27FC236}">
              <a16:creationId xmlns:a16="http://schemas.microsoft.com/office/drawing/2014/main" id="{00000000-0008-0000-0E00-000002000000}"/>
            </a:ext>
          </a:extLst>
        </xdr:cNvPr>
        <xdr:cNvSpPr/>
      </xdr:nvSpPr>
      <xdr:spPr>
        <a:xfrm>
          <a:off x="733425" y="1028700"/>
          <a:ext cx="2658677"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Tabel 4a1 Dosen Tetap</a:t>
          </a:r>
        </a:p>
      </xdr:txBody>
    </xdr:sp>
    <xdr:clientData/>
  </xdr:twoCellAnchor>
  <xdr:twoCellAnchor>
    <xdr:from>
      <xdr:col>13</xdr:col>
      <xdr:colOff>28575</xdr:colOff>
      <xdr:row>13</xdr:row>
      <xdr:rowOff>180975</xdr:rowOff>
    </xdr:from>
    <xdr:to>
      <xdr:col>15</xdr:col>
      <xdr:colOff>504824</xdr:colOff>
      <xdr:row>15</xdr:row>
      <xdr:rowOff>114300</xdr:rowOff>
    </xdr:to>
    <xdr:sp macro="" textlink="">
      <xdr:nvSpPr>
        <xdr:cNvPr id="3" name="Rounded Rectangle 2">
          <a:hlinkClick xmlns:r="http://schemas.openxmlformats.org/officeDocument/2006/relationships" r:id="rId4"/>
          <a:extLst>
            <a:ext uri="{FF2B5EF4-FFF2-40B4-BE49-F238E27FC236}">
              <a16:creationId xmlns:a16="http://schemas.microsoft.com/office/drawing/2014/main" id="{00000000-0008-0000-0E00-000003000000}"/>
            </a:ext>
          </a:extLst>
        </xdr:cNvPr>
        <xdr:cNvSpPr/>
      </xdr:nvSpPr>
      <xdr:spPr>
        <a:xfrm>
          <a:off x="6991350" y="2676525"/>
          <a:ext cx="1695449"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twoCellAnchor>
    <xdr:from>
      <xdr:col>2</xdr:col>
      <xdr:colOff>57150</xdr:colOff>
      <xdr:row>7</xdr:row>
      <xdr:rowOff>66675</xdr:rowOff>
    </xdr:from>
    <xdr:to>
      <xdr:col>6</xdr:col>
      <xdr:colOff>269928</xdr:colOff>
      <xdr:row>9</xdr:row>
      <xdr:rowOff>0</xdr:rowOff>
    </xdr:to>
    <xdr:sp macro="" textlink="">
      <xdr:nvSpPr>
        <xdr:cNvPr id="4" name="Rounded Rectangle 3">
          <a:hlinkClick xmlns:r="http://schemas.openxmlformats.org/officeDocument/2006/relationships" r:id="rId5"/>
          <a:extLst>
            <a:ext uri="{FF2B5EF4-FFF2-40B4-BE49-F238E27FC236}">
              <a16:creationId xmlns:a16="http://schemas.microsoft.com/office/drawing/2014/main" id="{00000000-0008-0000-0E00-000004000000}"/>
            </a:ext>
          </a:extLst>
        </xdr:cNvPr>
        <xdr:cNvSpPr/>
      </xdr:nvSpPr>
      <xdr:spPr>
        <a:xfrm>
          <a:off x="733425" y="1419225"/>
          <a:ext cx="2651178"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900"/>
            <a:t>Tabel 4a2 Dosen Pembimbing Utama Tugas Akhir</a:t>
          </a:r>
        </a:p>
      </xdr:txBody>
    </xdr:sp>
    <xdr:clientData/>
  </xdr:twoCellAnchor>
  <xdr:twoCellAnchor>
    <xdr:from>
      <xdr:col>2</xdr:col>
      <xdr:colOff>28574</xdr:colOff>
      <xdr:row>9</xdr:row>
      <xdr:rowOff>76200</xdr:rowOff>
    </xdr:from>
    <xdr:to>
      <xdr:col>6</xdr:col>
      <xdr:colOff>257174</xdr:colOff>
      <xdr:row>11</xdr:row>
      <xdr:rowOff>9525</xdr:rowOff>
    </xdr:to>
    <xdr:sp macro="" textlink="">
      <xdr:nvSpPr>
        <xdr:cNvPr id="5" name="Rounded Rectangle 4">
          <a:hlinkClick xmlns:r="http://schemas.openxmlformats.org/officeDocument/2006/relationships" r:id="rId6"/>
          <a:extLst>
            <a:ext uri="{FF2B5EF4-FFF2-40B4-BE49-F238E27FC236}">
              <a16:creationId xmlns:a16="http://schemas.microsoft.com/office/drawing/2014/main" id="{00000000-0008-0000-0E00-000005000000}"/>
            </a:ext>
          </a:extLst>
        </xdr:cNvPr>
        <xdr:cNvSpPr/>
      </xdr:nvSpPr>
      <xdr:spPr>
        <a:xfrm>
          <a:off x="704849" y="1809750"/>
          <a:ext cx="2667000"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00"/>
            <a:t>Tabel 4a3 Ekwivalen Waktu Mengajar Penuh</a:t>
          </a:r>
        </a:p>
      </xdr:txBody>
    </xdr:sp>
    <xdr:clientData/>
  </xdr:twoCellAnchor>
  <xdr:twoCellAnchor>
    <xdr:from>
      <xdr:col>6</xdr:col>
      <xdr:colOff>495300</xdr:colOff>
      <xdr:row>7</xdr:row>
      <xdr:rowOff>104775</xdr:rowOff>
    </xdr:from>
    <xdr:to>
      <xdr:col>11</xdr:col>
      <xdr:colOff>605450</xdr:colOff>
      <xdr:row>9</xdr:row>
      <xdr:rowOff>38100</xdr:rowOff>
    </xdr:to>
    <xdr:sp macro="" textlink="">
      <xdr:nvSpPr>
        <xdr:cNvPr id="6" name="Rounded Rectangle 5">
          <a:hlinkClick xmlns:r="http://schemas.openxmlformats.org/officeDocument/2006/relationships" r:id="rId7"/>
          <a:extLst>
            <a:ext uri="{FF2B5EF4-FFF2-40B4-BE49-F238E27FC236}">
              <a16:creationId xmlns:a16="http://schemas.microsoft.com/office/drawing/2014/main" id="{00000000-0008-0000-0E00-000006000000}"/>
            </a:ext>
          </a:extLst>
        </xdr:cNvPr>
        <xdr:cNvSpPr/>
      </xdr:nvSpPr>
      <xdr:spPr>
        <a:xfrm>
          <a:off x="3609975" y="1457325"/>
          <a:ext cx="3158150"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100"/>
            <a:t>Tabel 4b3 Produktivitas PkM</a:t>
          </a:r>
          <a:r>
            <a:rPr lang="id-ID" sz="1100" baseline="0"/>
            <a:t> </a:t>
          </a:r>
          <a:r>
            <a:rPr lang="id-ID" sz="1100"/>
            <a:t>Dosen Tetap</a:t>
          </a:r>
        </a:p>
      </xdr:txBody>
    </xdr:sp>
    <xdr:clientData/>
  </xdr:twoCellAnchor>
  <xdr:twoCellAnchor>
    <xdr:from>
      <xdr:col>6</xdr:col>
      <xdr:colOff>476250</xdr:colOff>
      <xdr:row>9</xdr:row>
      <xdr:rowOff>95250</xdr:rowOff>
    </xdr:from>
    <xdr:to>
      <xdr:col>11</xdr:col>
      <xdr:colOff>586400</xdr:colOff>
      <xdr:row>11</xdr:row>
      <xdr:rowOff>28575</xdr:rowOff>
    </xdr:to>
    <xdr:sp macro="" textlink="">
      <xdr:nvSpPr>
        <xdr:cNvPr id="7" name="Rounded Rectangle 6">
          <a:hlinkClick xmlns:r="http://schemas.openxmlformats.org/officeDocument/2006/relationships" r:id="rId8"/>
          <a:extLst>
            <a:ext uri="{FF2B5EF4-FFF2-40B4-BE49-F238E27FC236}">
              <a16:creationId xmlns:a16="http://schemas.microsoft.com/office/drawing/2014/main" id="{00000000-0008-0000-0E00-000007000000}"/>
            </a:ext>
          </a:extLst>
        </xdr:cNvPr>
        <xdr:cNvSpPr/>
      </xdr:nvSpPr>
      <xdr:spPr>
        <a:xfrm>
          <a:off x="3590925" y="1828800"/>
          <a:ext cx="3158150"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100"/>
            <a:t>Tabel 4b3-1 Lampiran PkM Dosen Tetap</a:t>
          </a:r>
        </a:p>
      </xdr:txBody>
    </xdr:sp>
    <xdr:clientData/>
  </xdr:twoCellAnchor>
  <xdr:twoCellAnchor>
    <xdr:from>
      <xdr:col>6</xdr:col>
      <xdr:colOff>476249</xdr:colOff>
      <xdr:row>11</xdr:row>
      <xdr:rowOff>95250</xdr:rowOff>
    </xdr:from>
    <xdr:to>
      <xdr:col>11</xdr:col>
      <xdr:colOff>600074</xdr:colOff>
      <xdr:row>13</xdr:row>
      <xdr:rowOff>28575</xdr:rowOff>
    </xdr:to>
    <xdr:sp macro="" textlink="">
      <xdr:nvSpPr>
        <xdr:cNvPr id="8" name="Rounded Rectangle 7">
          <a:hlinkClick xmlns:r="http://schemas.openxmlformats.org/officeDocument/2006/relationships" r:id="rId9"/>
          <a:extLst>
            <a:ext uri="{FF2B5EF4-FFF2-40B4-BE49-F238E27FC236}">
              <a16:creationId xmlns:a16="http://schemas.microsoft.com/office/drawing/2014/main" id="{00000000-0008-0000-0E00-000008000000}"/>
            </a:ext>
          </a:extLst>
        </xdr:cNvPr>
        <xdr:cNvSpPr/>
      </xdr:nvSpPr>
      <xdr:spPr>
        <a:xfrm>
          <a:off x="3590924" y="2209800"/>
          <a:ext cx="3171825"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200"/>
            <a:t>Tabel 4b4 Publikasi Ilmiah Dosen Tetap</a:t>
          </a:r>
        </a:p>
      </xdr:txBody>
    </xdr:sp>
    <xdr:clientData/>
  </xdr:twoCellAnchor>
  <xdr:twoCellAnchor>
    <xdr:from>
      <xdr:col>2</xdr:col>
      <xdr:colOff>57150</xdr:colOff>
      <xdr:row>11</xdr:row>
      <xdr:rowOff>66675</xdr:rowOff>
    </xdr:from>
    <xdr:to>
      <xdr:col>6</xdr:col>
      <xdr:colOff>266700</xdr:colOff>
      <xdr:row>13</xdr:row>
      <xdr:rowOff>0</xdr:rowOff>
    </xdr:to>
    <xdr:sp macro="" textlink="">
      <xdr:nvSpPr>
        <xdr:cNvPr id="15" name="Rounded Rectangle 14">
          <a:hlinkClick xmlns:r="http://schemas.openxmlformats.org/officeDocument/2006/relationships" r:id="rId10"/>
          <a:extLst>
            <a:ext uri="{FF2B5EF4-FFF2-40B4-BE49-F238E27FC236}">
              <a16:creationId xmlns:a16="http://schemas.microsoft.com/office/drawing/2014/main" id="{00000000-0008-0000-0E00-00000F000000}"/>
            </a:ext>
          </a:extLst>
        </xdr:cNvPr>
        <xdr:cNvSpPr/>
      </xdr:nvSpPr>
      <xdr:spPr>
        <a:xfrm>
          <a:off x="733425" y="2181225"/>
          <a:ext cx="2647950"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Tabel 4a4 Dosen Tidak Tetap</a:t>
          </a:r>
        </a:p>
      </xdr:txBody>
    </xdr:sp>
    <xdr:clientData/>
  </xdr:twoCellAnchor>
  <xdr:twoCellAnchor>
    <xdr:from>
      <xdr:col>2</xdr:col>
      <xdr:colOff>57151</xdr:colOff>
      <xdr:row>13</xdr:row>
      <xdr:rowOff>66675</xdr:rowOff>
    </xdr:from>
    <xdr:to>
      <xdr:col>6</xdr:col>
      <xdr:colOff>254176</xdr:colOff>
      <xdr:row>15</xdr:row>
      <xdr:rowOff>0</xdr:rowOff>
    </xdr:to>
    <xdr:sp macro="" textlink="">
      <xdr:nvSpPr>
        <xdr:cNvPr id="16" name="Rounded Rectangle 15">
          <a:hlinkClick xmlns:r="http://schemas.openxmlformats.org/officeDocument/2006/relationships" r:id="rId11"/>
          <a:extLst>
            <a:ext uri="{FF2B5EF4-FFF2-40B4-BE49-F238E27FC236}">
              <a16:creationId xmlns:a16="http://schemas.microsoft.com/office/drawing/2014/main" id="{00000000-0008-0000-0E00-000010000000}"/>
            </a:ext>
          </a:extLst>
        </xdr:cNvPr>
        <xdr:cNvSpPr/>
      </xdr:nvSpPr>
      <xdr:spPr>
        <a:xfrm>
          <a:off x="733426" y="2562225"/>
          <a:ext cx="2635425"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Tabel 4a5 Kualifikasi Tenaga Pendidik</a:t>
          </a:r>
        </a:p>
      </xdr:txBody>
    </xdr:sp>
    <xdr:clientData/>
  </xdr:twoCellAnchor>
  <xdr:twoCellAnchor>
    <xdr:from>
      <xdr:col>2</xdr:col>
      <xdr:colOff>57150</xdr:colOff>
      <xdr:row>15</xdr:row>
      <xdr:rowOff>66675</xdr:rowOff>
    </xdr:from>
    <xdr:to>
      <xdr:col>6</xdr:col>
      <xdr:colOff>276225</xdr:colOff>
      <xdr:row>17</xdr:row>
      <xdr:rowOff>0</xdr:rowOff>
    </xdr:to>
    <xdr:sp macro="" textlink="">
      <xdr:nvSpPr>
        <xdr:cNvPr id="17" name="Rounded Rectangle 16">
          <a:hlinkClick xmlns:r="http://schemas.openxmlformats.org/officeDocument/2006/relationships" r:id="rId12"/>
          <a:extLst>
            <a:ext uri="{FF2B5EF4-FFF2-40B4-BE49-F238E27FC236}">
              <a16:creationId xmlns:a16="http://schemas.microsoft.com/office/drawing/2014/main" id="{00000000-0008-0000-0E00-000011000000}"/>
            </a:ext>
          </a:extLst>
        </xdr:cNvPr>
        <xdr:cNvSpPr/>
      </xdr:nvSpPr>
      <xdr:spPr>
        <a:xfrm>
          <a:off x="733425" y="2771775"/>
          <a:ext cx="2657475"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00">
              <a:solidFill>
                <a:srgbClr val="FFFF00"/>
              </a:solidFill>
            </a:rPr>
            <a:t>Tabel 4a6 Dosen Industri/Praktisi </a:t>
          </a:r>
        </a:p>
      </xdr:txBody>
    </xdr:sp>
    <xdr:clientData/>
  </xdr:twoCellAnchor>
  <xdr:twoCellAnchor>
    <xdr:from>
      <xdr:col>6</xdr:col>
      <xdr:colOff>476251</xdr:colOff>
      <xdr:row>13</xdr:row>
      <xdr:rowOff>95250</xdr:rowOff>
    </xdr:from>
    <xdr:to>
      <xdr:col>11</xdr:col>
      <xdr:colOff>586401</xdr:colOff>
      <xdr:row>15</xdr:row>
      <xdr:rowOff>28575</xdr:rowOff>
    </xdr:to>
    <xdr:sp macro="" textlink="">
      <xdr:nvSpPr>
        <xdr:cNvPr id="18" name="Rounded Rectangle 17">
          <a:hlinkClick xmlns:r="http://schemas.openxmlformats.org/officeDocument/2006/relationships" r:id="rId13"/>
          <a:extLst>
            <a:ext uri="{FF2B5EF4-FFF2-40B4-BE49-F238E27FC236}">
              <a16:creationId xmlns:a16="http://schemas.microsoft.com/office/drawing/2014/main" id="{00000000-0008-0000-0E00-000012000000}"/>
            </a:ext>
          </a:extLst>
        </xdr:cNvPr>
        <xdr:cNvSpPr/>
      </xdr:nvSpPr>
      <xdr:spPr>
        <a:xfrm>
          <a:off x="3590926" y="2590800"/>
          <a:ext cx="3158150"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Tabel 4b4-1 Lampiran Publikasi Ilmiah Dosen Tetap</a:t>
          </a:r>
        </a:p>
      </xdr:txBody>
    </xdr:sp>
    <xdr:clientData/>
  </xdr:twoCellAnchor>
  <xdr:twoCellAnchor>
    <xdr:from>
      <xdr:col>6</xdr:col>
      <xdr:colOff>485776</xdr:colOff>
      <xdr:row>15</xdr:row>
      <xdr:rowOff>85725</xdr:rowOff>
    </xdr:from>
    <xdr:to>
      <xdr:col>11</xdr:col>
      <xdr:colOff>590550</xdr:colOff>
      <xdr:row>18</xdr:row>
      <xdr:rowOff>19050</xdr:rowOff>
    </xdr:to>
    <xdr:sp macro="" textlink="">
      <xdr:nvSpPr>
        <xdr:cNvPr id="19" name="Rounded Rectangle 18">
          <a:hlinkClick xmlns:r="http://schemas.openxmlformats.org/officeDocument/2006/relationships" r:id="rId14"/>
          <a:extLst>
            <a:ext uri="{FF2B5EF4-FFF2-40B4-BE49-F238E27FC236}">
              <a16:creationId xmlns:a16="http://schemas.microsoft.com/office/drawing/2014/main" id="{00000000-0008-0000-0E00-000013000000}"/>
            </a:ext>
          </a:extLst>
        </xdr:cNvPr>
        <xdr:cNvSpPr/>
      </xdr:nvSpPr>
      <xdr:spPr>
        <a:xfrm>
          <a:off x="3600451" y="2790825"/>
          <a:ext cx="3152774" cy="5048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00">
              <a:solidFill>
                <a:srgbClr val="FFFF00"/>
              </a:solidFill>
            </a:rPr>
            <a:t>Tabel 4b-4 Pagelaran/pameran/presentasi/publikasi ilmiah Dosen Tetap </a:t>
          </a:r>
          <a:endParaRPr lang="id-ID" sz="1400">
            <a:solidFill>
              <a:srgbClr val="FFFF00"/>
            </a:solidFill>
          </a:endParaRPr>
        </a:p>
      </xdr:txBody>
    </xdr:sp>
    <xdr:clientData/>
  </xdr:twoCellAnchor>
  <xdr:twoCellAnchor>
    <xdr:from>
      <xdr:col>6</xdr:col>
      <xdr:colOff>476250</xdr:colOff>
      <xdr:row>18</xdr:row>
      <xdr:rowOff>76199</xdr:rowOff>
    </xdr:from>
    <xdr:to>
      <xdr:col>11</xdr:col>
      <xdr:colOff>581025</xdr:colOff>
      <xdr:row>21</xdr:row>
      <xdr:rowOff>171450</xdr:rowOff>
    </xdr:to>
    <xdr:sp macro="" textlink="">
      <xdr:nvSpPr>
        <xdr:cNvPr id="20" name="Rounded Rectangle 19">
          <a:hlinkClick xmlns:r="http://schemas.openxmlformats.org/officeDocument/2006/relationships" r:id="rId15"/>
          <a:extLst>
            <a:ext uri="{FF2B5EF4-FFF2-40B4-BE49-F238E27FC236}">
              <a16:creationId xmlns:a16="http://schemas.microsoft.com/office/drawing/2014/main" id="{00000000-0008-0000-0E00-000014000000}"/>
            </a:ext>
          </a:extLst>
        </xdr:cNvPr>
        <xdr:cNvSpPr/>
      </xdr:nvSpPr>
      <xdr:spPr>
        <a:xfrm>
          <a:off x="3943350" y="3667124"/>
          <a:ext cx="3152775" cy="666751"/>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00">
              <a:solidFill>
                <a:srgbClr val="FFFF00"/>
              </a:solidFill>
            </a:rPr>
            <a:t>Tabel 4b-4-1 Lampiran Pagelaran/pameran/presentasi/publikasi ilmiah Dosen Tetap</a:t>
          </a:r>
        </a:p>
      </xdr:txBody>
    </xdr:sp>
    <xdr:clientData/>
  </xdr:twoCellAnchor>
  <xdr:twoCellAnchor>
    <xdr:from>
      <xdr:col>2</xdr:col>
      <xdr:colOff>57149</xdr:colOff>
      <xdr:row>17</xdr:row>
      <xdr:rowOff>57150</xdr:rowOff>
    </xdr:from>
    <xdr:to>
      <xdr:col>6</xdr:col>
      <xdr:colOff>276224</xdr:colOff>
      <xdr:row>18</xdr:row>
      <xdr:rowOff>180975</xdr:rowOff>
    </xdr:to>
    <xdr:sp macro="" textlink="">
      <xdr:nvSpPr>
        <xdr:cNvPr id="21" name="Rounded Rectangle 20">
          <a:hlinkClick xmlns:r="http://schemas.openxmlformats.org/officeDocument/2006/relationships" r:id="rId16"/>
          <a:extLst>
            <a:ext uri="{FF2B5EF4-FFF2-40B4-BE49-F238E27FC236}">
              <a16:creationId xmlns:a16="http://schemas.microsoft.com/office/drawing/2014/main" id="{00000000-0008-0000-0E00-000015000000}"/>
            </a:ext>
          </a:extLst>
        </xdr:cNvPr>
        <xdr:cNvSpPr/>
      </xdr:nvSpPr>
      <xdr:spPr>
        <a:xfrm>
          <a:off x="733424" y="3143250"/>
          <a:ext cx="2657475"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Tabel 4b1 Pengakuan/Rekognisi Dosen Tetap</a:t>
          </a:r>
        </a:p>
      </xdr:txBody>
    </xdr:sp>
    <xdr:clientData/>
  </xdr:twoCellAnchor>
  <xdr:twoCellAnchor>
    <xdr:from>
      <xdr:col>2</xdr:col>
      <xdr:colOff>19050</xdr:colOff>
      <xdr:row>19</xdr:row>
      <xdr:rowOff>57150</xdr:rowOff>
    </xdr:from>
    <xdr:to>
      <xdr:col>6</xdr:col>
      <xdr:colOff>276225</xdr:colOff>
      <xdr:row>20</xdr:row>
      <xdr:rowOff>180975</xdr:rowOff>
    </xdr:to>
    <xdr:sp macro="" textlink="">
      <xdr:nvSpPr>
        <xdr:cNvPr id="22" name="Rounded Rectangle 21">
          <a:hlinkClick xmlns:r="http://schemas.openxmlformats.org/officeDocument/2006/relationships" r:id="rId17"/>
          <a:extLst>
            <a:ext uri="{FF2B5EF4-FFF2-40B4-BE49-F238E27FC236}">
              <a16:creationId xmlns:a16="http://schemas.microsoft.com/office/drawing/2014/main" id="{00000000-0008-0000-0E00-000016000000}"/>
            </a:ext>
          </a:extLst>
        </xdr:cNvPr>
        <xdr:cNvSpPr/>
      </xdr:nvSpPr>
      <xdr:spPr>
        <a:xfrm>
          <a:off x="695325" y="3524250"/>
          <a:ext cx="2695575"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Tabel 4b2 Penelitian Dosen Tetap</a:t>
          </a:r>
        </a:p>
      </xdr:txBody>
    </xdr:sp>
    <xdr:clientData/>
  </xdr:twoCellAnchor>
  <xdr:twoCellAnchor>
    <xdr:from>
      <xdr:col>6</xdr:col>
      <xdr:colOff>514351</xdr:colOff>
      <xdr:row>5</xdr:row>
      <xdr:rowOff>66675</xdr:rowOff>
    </xdr:from>
    <xdr:to>
      <xdr:col>11</xdr:col>
      <xdr:colOff>600075</xdr:colOff>
      <xdr:row>7</xdr:row>
      <xdr:rowOff>0</xdr:rowOff>
    </xdr:to>
    <xdr:sp macro="" textlink="">
      <xdr:nvSpPr>
        <xdr:cNvPr id="23" name="Rounded Rectangle 22">
          <a:hlinkClick xmlns:r="http://schemas.openxmlformats.org/officeDocument/2006/relationships" r:id="rId18"/>
          <a:extLst>
            <a:ext uri="{FF2B5EF4-FFF2-40B4-BE49-F238E27FC236}">
              <a16:creationId xmlns:a16="http://schemas.microsoft.com/office/drawing/2014/main" id="{00000000-0008-0000-0E00-000017000000}"/>
            </a:ext>
          </a:extLst>
        </xdr:cNvPr>
        <xdr:cNvSpPr/>
      </xdr:nvSpPr>
      <xdr:spPr>
        <a:xfrm>
          <a:off x="3629026" y="1038225"/>
          <a:ext cx="3133724"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Tabel 4b2-1 Lampiran Penelitian Dosen Tetap</a:t>
          </a:r>
        </a:p>
      </xdr:txBody>
    </xdr:sp>
    <xdr:clientData/>
  </xdr:twoCellAnchor>
  <xdr:twoCellAnchor>
    <xdr:from>
      <xdr:col>12</xdr:col>
      <xdr:colOff>142876</xdr:colOff>
      <xdr:row>5</xdr:row>
      <xdr:rowOff>57149</xdr:rowOff>
    </xdr:from>
    <xdr:to>
      <xdr:col>18</xdr:col>
      <xdr:colOff>62526</xdr:colOff>
      <xdr:row>8</xdr:row>
      <xdr:rowOff>9524</xdr:rowOff>
    </xdr:to>
    <xdr:sp macro="" textlink="">
      <xdr:nvSpPr>
        <xdr:cNvPr id="24" name="Rounded Rectangle 23">
          <a:hlinkClick xmlns:r="http://schemas.openxmlformats.org/officeDocument/2006/relationships" r:id="rId19"/>
          <a:extLst>
            <a:ext uri="{FF2B5EF4-FFF2-40B4-BE49-F238E27FC236}">
              <a16:creationId xmlns:a16="http://schemas.microsoft.com/office/drawing/2014/main" id="{00000000-0008-0000-0E00-000018000000}"/>
            </a:ext>
          </a:extLst>
        </xdr:cNvPr>
        <xdr:cNvSpPr/>
      </xdr:nvSpPr>
      <xdr:spPr>
        <a:xfrm>
          <a:off x="6915151" y="1028699"/>
          <a:ext cx="3158150" cy="52387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Tabel 4b5.  Karya Ilmiah Dosen Tetap yang disitasi dalam 3 tahun terakhir</a:t>
          </a:r>
        </a:p>
      </xdr:txBody>
    </xdr:sp>
    <xdr:clientData/>
  </xdr:twoCellAnchor>
  <xdr:twoCellAnchor>
    <xdr:from>
      <xdr:col>12</xdr:col>
      <xdr:colOff>161926</xdr:colOff>
      <xdr:row>8</xdr:row>
      <xdr:rowOff>76199</xdr:rowOff>
    </xdr:from>
    <xdr:to>
      <xdr:col>18</xdr:col>
      <xdr:colOff>81576</xdr:colOff>
      <xdr:row>10</xdr:row>
      <xdr:rowOff>180974</xdr:rowOff>
    </xdr:to>
    <xdr:sp macro="" textlink="">
      <xdr:nvSpPr>
        <xdr:cNvPr id="25" name="Rounded Rectangle 24">
          <a:hlinkClick xmlns:r="http://schemas.openxmlformats.org/officeDocument/2006/relationships" r:id="rId20"/>
          <a:extLst>
            <a:ext uri="{FF2B5EF4-FFF2-40B4-BE49-F238E27FC236}">
              <a16:creationId xmlns:a16="http://schemas.microsoft.com/office/drawing/2014/main" id="{00000000-0008-0000-0E00-000019000000}"/>
            </a:ext>
          </a:extLst>
        </xdr:cNvPr>
        <xdr:cNvSpPr/>
      </xdr:nvSpPr>
      <xdr:spPr>
        <a:xfrm>
          <a:off x="6934201" y="1619249"/>
          <a:ext cx="3158150" cy="48577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solidFill>
                <a:srgbClr val="FFFF00"/>
              </a:solidFill>
            </a:rPr>
            <a:t>Tabel 4b6 Produk/jasa Dosen Tetap yang diadopsi oleh Masyarakat (Program D3)</a:t>
          </a:r>
        </a:p>
      </xdr:txBody>
    </xdr:sp>
    <xdr:clientData/>
  </xdr:twoCellAnchor>
  <xdr:twoCellAnchor>
    <xdr:from>
      <xdr:col>13</xdr:col>
      <xdr:colOff>0</xdr:colOff>
      <xdr:row>11</xdr:row>
      <xdr:rowOff>95250</xdr:rowOff>
    </xdr:from>
    <xdr:to>
      <xdr:col>18</xdr:col>
      <xdr:colOff>47625</xdr:colOff>
      <xdr:row>13</xdr:row>
      <xdr:rowOff>28575</xdr:rowOff>
    </xdr:to>
    <xdr:sp macro="" textlink="">
      <xdr:nvSpPr>
        <xdr:cNvPr id="28" name="Rounded Rectangle 27">
          <a:hlinkClick xmlns:r="http://schemas.openxmlformats.org/officeDocument/2006/relationships" r:id="rId21"/>
          <a:extLst>
            <a:ext uri="{FF2B5EF4-FFF2-40B4-BE49-F238E27FC236}">
              <a16:creationId xmlns:a16="http://schemas.microsoft.com/office/drawing/2014/main" id="{00000000-0008-0000-0E00-00001C000000}"/>
            </a:ext>
          </a:extLst>
        </xdr:cNvPr>
        <xdr:cNvSpPr/>
      </xdr:nvSpPr>
      <xdr:spPr>
        <a:xfrm>
          <a:off x="6962775" y="2209800"/>
          <a:ext cx="3095625"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Luaran Penelitian/PkM Lainnya oleh Dosen Tetap:</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12</xdr:col>
      <xdr:colOff>762000</xdr:colOff>
      <xdr:row>1</xdr:row>
      <xdr:rowOff>19050</xdr:rowOff>
    </xdr:from>
    <xdr:to>
      <xdr:col>13</xdr:col>
      <xdr:colOff>819150</xdr:colOff>
      <xdr:row>2</xdr:row>
      <xdr:rowOff>133350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10134600" y="209550"/>
          <a:ext cx="981075"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15</xdr:col>
      <xdr:colOff>76200</xdr:colOff>
      <xdr:row>0</xdr:row>
      <xdr:rowOff>95250</xdr:rowOff>
    </xdr:from>
    <xdr:to>
      <xdr:col>16</xdr:col>
      <xdr:colOff>447675</xdr:colOff>
      <xdr:row>2</xdr:row>
      <xdr:rowOff>19050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9744075" y="95250"/>
          <a:ext cx="981075"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114300</xdr:colOff>
      <xdr:row>0</xdr:row>
      <xdr:rowOff>57150</xdr:rowOff>
    </xdr:from>
    <xdr:to>
      <xdr:col>11</xdr:col>
      <xdr:colOff>485775</xdr:colOff>
      <xdr:row>1</xdr:row>
      <xdr:rowOff>180975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7372350" y="57150"/>
          <a:ext cx="981075"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104775</xdr:colOff>
      <xdr:row>0</xdr:row>
      <xdr:rowOff>66675</xdr:rowOff>
    </xdr:from>
    <xdr:to>
      <xdr:col>10</xdr:col>
      <xdr:colOff>1085850</xdr:colOff>
      <xdr:row>2</xdr:row>
      <xdr:rowOff>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8867775" y="66675"/>
          <a:ext cx="981075"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46464</xdr:colOff>
      <xdr:row>38</xdr:row>
      <xdr:rowOff>313628</xdr:rowOff>
    </xdr:from>
    <xdr:to>
      <xdr:col>18</xdr:col>
      <xdr:colOff>360092</xdr:colOff>
      <xdr:row>39</xdr:row>
      <xdr:rowOff>278781</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9548232" y="6377104"/>
          <a:ext cx="917653" cy="302012"/>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9525</xdr:colOff>
      <xdr:row>0</xdr:row>
      <xdr:rowOff>38100</xdr:rowOff>
    </xdr:from>
    <xdr:to>
      <xdr:col>12</xdr:col>
      <xdr:colOff>19050</xdr:colOff>
      <xdr:row>1</xdr:row>
      <xdr:rowOff>161925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7096125" y="38100"/>
          <a:ext cx="981075"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8</xdr:col>
      <xdr:colOff>800100</xdr:colOff>
      <xdr:row>0</xdr:row>
      <xdr:rowOff>161925</xdr:rowOff>
    </xdr:from>
    <xdr:to>
      <xdr:col>9</xdr:col>
      <xdr:colOff>590550</xdr:colOff>
      <xdr:row>2</xdr:row>
      <xdr:rowOff>95250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7267575" y="161925"/>
          <a:ext cx="981075"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8</xdr:col>
      <xdr:colOff>9525</xdr:colOff>
      <xdr:row>0</xdr:row>
      <xdr:rowOff>38100</xdr:rowOff>
    </xdr:from>
    <xdr:to>
      <xdr:col>8</xdr:col>
      <xdr:colOff>990600</xdr:colOff>
      <xdr:row>1</xdr:row>
      <xdr:rowOff>161925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1500-000002000000}"/>
            </a:ext>
          </a:extLst>
        </xdr:cNvPr>
        <xdr:cNvSpPr/>
      </xdr:nvSpPr>
      <xdr:spPr>
        <a:xfrm>
          <a:off x="7200900" y="38100"/>
          <a:ext cx="981075"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7</xdr:col>
      <xdr:colOff>600075</xdr:colOff>
      <xdr:row>0</xdr:row>
      <xdr:rowOff>104775</xdr:rowOff>
    </xdr:from>
    <xdr:to>
      <xdr:col>9</xdr:col>
      <xdr:colOff>333375</xdr:colOff>
      <xdr:row>2</xdr:row>
      <xdr:rowOff>38100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1600-000002000000}"/>
            </a:ext>
          </a:extLst>
        </xdr:cNvPr>
        <xdr:cNvSpPr/>
      </xdr:nvSpPr>
      <xdr:spPr>
        <a:xfrm>
          <a:off x="7153275" y="104775"/>
          <a:ext cx="981075"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5</xdr:col>
      <xdr:colOff>400050</xdr:colOff>
      <xdr:row>1</xdr:row>
      <xdr:rowOff>38100</xdr:rowOff>
    </xdr:from>
    <xdr:to>
      <xdr:col>6</xdr:col>
      <xdr:colOff>0</xdr:colOff>
      <xdr:row>2</xdr:row>
      <xdr:rowOff>161925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7496175" y="228600"/>
          <a:ext cx="981075"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7</xdr:col>
      <xdr:colOff>590550</xdr:colOff>
      <xdr:row>0</xdr:row>
      <xdr:rowOff>47625</xdr:rowOff>
    </xdr:from>
    <xdr:to>
      <xdr:col>9</xdr:col>
      <xdr:colOff>304800</xdr:colOff>
      <xdr:row>1</xdr:row>
      <xdr:rowOff>171450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5514975" y="47625"/>
          <a:ext cx="981075"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4</xdr:col>
      <xdr:colOff>142875</xdr:colOff>
      <xdr:row>1</xdr:row>
      <xdr:rowOff>180975</xdr:rowOff>
    </xdr:from>
    <xdr:to>
      <xdr:col>4</xdr:col>
      <xdr:colOff>1123950</xdr:colOff>
      <xdr:row>3</xdr:row>
      <xdr:rowOff>114300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1900-000002000000}"/>
            </a:ext>
          </a:extLst>
        </xdr:cNvPr>
        <xdr:cNvSpPr/>
      </xdr:nvSpPr>
      <xdr:spPr>
        <a:xfrm>
          <a:off x="5819775" y="371475"/>
          <a:ext cx="981075"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8</xdr:col>
      <xdr:colOff>209550</xdr:colOff>
      <xdr:row>0</xdr:row>
      <xdr:rowOff>19050</xdr:rowOff>
    </xdr:from>
    <xdr:to>
      <xdr:col>9</xdr:col>
      <xdr:colOff>514350</xdr:colOff>
      <xdr:row>1</xdr:row>
      <xdr:rowOff>142875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1A00-000002000000}"/>
            </a:ext>
          </a:extLst>
        </xdr:cNvPr>
        <xdr:cNvSpPr/>
      </xdr:nvSpPr>
      <xdr:spPr>
        <a:xfrm>
          <a:off x="6581775" y="19050"/>
          <a:ext cx="981075"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4</xdr:col>
      <xdr:colOff>1743075</xdr:colOff>
      <xdr:row>1</xdr:row>
      <xdr:rowOff>0</xdr:rowOff>
    </xdr:from>
    <xdr:to>
      <xdr:col>4</xdr:col>
      <xdr:colOff>2724150</xdr:colOff>
      <xdr:row>2</xdr:row>
      <xdr:rowOff>123825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1B00-000002000000}"/>
            </a:ext>
          </a:extLst>
        </xdr:cNvPr>
        <xdr:cNvSpPr/>
      </xdr:nvSpPr>
      <xdr:spPr>
        <a:xfrm>
          <a:off x="6267450" y="200025"/>
          <a:ext cx="981075"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8</xdr:col>
      <xdr:colOff>114300</xdr:colOff>
      <xdr:row>0</xdr:row>
      <xdr:rowOff>66675</xdr:rowOff>
    </xdr:from>
    <xdr:to>
      <xdr:col>9</xdr:col>
      <xdr:colOff>447675</xdr:colOff>
      <xdr:row>2</xdr:row>
      <xdr:rowOff>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1D00-000002000000}"/>
            </a:ext>
          </a:extLst>
        </xdr:cNvPr>
        <xdr:cNvSpPr/>
      </xdr:nvSpPr>
      <xdr:spPr>
        <a:xfrm>
          <a:off x="7581900" y="66675"/>
          <a:ext cx="981075"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32107</xdr:colOff>
      <xdr:row>0</xdr:row>
      <xdr:rowOff>96630</xdr:rowOff>
    </xdr:from>
    <xdr:to>
      <xdr:col>7</xdr:col>
      <xdr:colOff>1187174</xdr:colOff>
      <xdr:row>2</xdr:row>
      <xdr:rowOff>110435</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14899390" y="96630"/>
          <a:ext cx="1155067" cy="400327"/>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600">
              <a:latin typeface="+mn-lt"/>
            </a:rPr>
            <a:t>Kembali</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4</xdr:col>
      <xdr:colOff>1809750</xdr:colOff>
      <xdr:row>0</xdr:row>
      <xdr:rowOff>38100</xdr:rowOff>
    </xdr:from>
    <xdr:to>
      <xdr:col>4</xdr:col>
      <xdr:colOff>2790825</xdr:colOff>
      <xdr:row>1</xdr:row>
      <xdr:rowOff>161925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1C00-000002000000}"/>
            </a:ext>
          </a:extLst>
        </xdr:cNvPr>
        <xdr:cNvSpPr/>
      </xdr:nvSpPr>
      <xdr:spPr>
        <a:xfrm>
          <a:off x="7143750" y="38100"/>
          <a:ext cx="981075"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3</xdr:col>
      <xdr:colOff>2733675</xdr:colOff>
      <xdr:row>0</xdr:row>
      <xdr:rowOff>28575</xdr:rowOff>
    </xdr:from>
    <xdr:to>
      <xdr:col>5</xdr:col>
      <xdr:colOff>0</xdr:colOff>
      <xdr:row>1</xdr:row>
      <xdr:rowOff>152400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5705475" y="28575"/>
          <a:ext cx="981075"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5</xdr:col>
      <xdr:colOff>476250</xdr:colOff>
      <xdr:row>0</xdr:row>
      <xdr:rowOff>38100</xdr:rowOff>
    </xdr:from>
    <xdr:to>
      <xdr:col>6</xdr:col>
      <xdr:colOff>590550</xdr:colOff>
      <xdr:row>1</xdr:row>
      <xdr:rowOff>161925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1F00-000002000000}"/>
            </a:ext>
          </a:extLst>
        </xdr:cNvPr>
        <xdr:cNvSpPr/>
      </xdr:nvSpPr>
      <xdr:spPr>
        <a:xfrm>
          <a:off x="5200650" y="38100"/>
          <a:ext cx="981075"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4</xdr:col>
      <xdr:colOff>1686718</xdr:colOff>
      <xdr:row>0</xdr:row>
      <xdr:rowOff>39687</xdr:rowOff>
    </xdr:from>
    <xdr:to>
      <xdr:col>4</xdr:col>
      <xdr:colOff>2667793</xdr:colOff>
      <xdr:row>1</xdr:row>
      <xdr:rowOff>155574</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2000-000002000000}"/>
            </a:ext>
          </a:extLst>
        </xdr:cNvPr>
        <xdr:cNvSpPr/>
      </xdr:nvSpPr>
      <xdr:spPr>
        <a:xfrm>
          <a:off x="5020468" y="39687"/>
          <a:ext cx="981075"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34.xml><?xml version="1.0" encoding="utf-8"?>
<xdr:wsDr xmlns:xdr="http://schemas.openxmlformats.org/drawingml/2006/spreadsheetDrawing" xmlns:a="http://schemas.openxmlformats.org/drawingml/2006/main">
  <xdr:twoCellAnchor editAs="oneCell">
    <xdr:from>
      <xdr:col>9</xdr:col>
      <xdr:colOff>240525</xdr:colOff>
      <xdr:row>4</xdr:row>
      <xdr:rowOff>19050</xdr:rowOff>
    </xdr:from>
    <xdr:to>
      <xdr:col>14</xdr:col>
      <xdr:colOff>304800</xdr:colOff>
      <xdr:row>18</xdr:row>
      <xdr:rowOff>64275</xdr:rowOff>
    </xdr:to>
    <xdr:pic>
      <xdr:nvPicPr>
        <xdr:cNvPr id="8" name="Picture 7">
          <a:extLst>
            <a:ext uri="{FF2B5EF4-FFF2-40B4-BE49-F238E27FC236}">
              <a16:creationId xmlns:a16="http://schemas.microsoft.com/office/drawing/2014/main" id="{00000000-0008-0000-21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84000" y="600075"/>
          <a:ext cx="2693175" cy="2693175"/>
        </a:xfrm>
        <a:prstGeom prst="rect">
          <a:avLst/>
        </a:prstGeom>
      </xdr:spPr>
    </xdr:pic>
    <xdr:clientData/>
  </xdr:twoCellAnchor>
  <xdr:twoCellAnchor editAs="oneCell">
    <xdr:from>
      <xdr:col>2</xdr:col>
      <xdr:colOff>0</xdr:colOff>
      <xdr:row>3</xdr:row>
      <xdr:rowOff>66676</xdr:rowOff>
    </xdr:from>
    <xdr:to>
      <xdr:col>5</xdr:col>
      <xdr:colOff>470614</xdr:colOff>
      <xdr:row>19</xdr:row>
      <xdr:rowOff>56444</xdr:rowOff>
    </xdr:to>
    <xdr:pic>
      <xdr:nvPicPr>
        <xdr:cNvPr id="11" name="Picture 10">
          <a:extLst>
            <a:ext uri="{FF2B5EF4-FFF2-40B4-BE49-F238E27FC236}">
              <a16:creationId xmlns:a16="http://schemas.microsoft.com/office/drawing/2014/main" id="{00000000-0008-0000-21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62126" y="447676"/>
          <a:ext cx="2299414" cy="3018718"/>
        </a:xfrm>
        <a:prstGeom prst="rect">
          <a:avLst/>
        </a:prstGeom>
      </xdr:spPr>
    </xdr:pic>
    <xdr:clientData/>
  </xdr:twoCellAnchor>
  <xdr:twoCellAnchor>
    <xdr:from>
      <xdr:col>3</xdr:col>
      <xdr:colOff>209550</xdr:colOff>
      <xdr:row>6</xdr:row>
      <xdr:rowOff>0</xdr:rowOff>
    </xdr:from>
    <xdr:to>
      <xdr:col>7</xdr:col>
      <xdr:colOff>429827</xdr:colOff>
      <xdr:row>8</xdr:row>
      <xdr:rowOff>114300</xdr:rowOff>
    </xdr:to>
    <xdr:sp macro="" textlink="">
      <xdr:nvSpPr>
        <xdr:cNvPr id="2" name="Rounded Rectangle 1">
          <a:hlinkClick xmlns:r="http://schemas.openxmlformats.org/officeDocument/2006/relationships" r:id="rId3"/>
          <a:extLst>
            <a:ext uri="{FF2B5EF4-FFF2-40B4-BE49-F238E27FC236}">
              <a16:creationId xmlns:a16="http://schemas.microsoft.com/office/drawing/2014/main" id="{00000000-0008-0000-2100-000002000000}"/>
            </a:ext>
          </a:extLst>
        </xdr:cNvPr>
        <xdr:cNvSpPr/>
      </xdr:nvSpPr>
      <xdr:spPr>
        <a:xfrm>
          <a:off x="1495425" y="942975"/>
          <a:ext cx="2658677" cy="4953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Tabel 5 Penggunaan Dana (Diisi oleh </a:t>
          </a:r>
          <a:r>
            <a:rPr lang="id-ID" sz="1200"/>
            <a:t>Biro</a:t>
          </a:r>
          <a:r>
            <a:rPr lang="id-ID" sz="1050"/>
            <a:t> Keuangan)</a:t>
          </a:r>
        </a:p>
      </xdr:txBody>
    </xdr:sp>
    <xdr:clientData/>
  </xdr:twoCellAnchor>
  <xdr:twoCellAnchor>
    <xdr:from>
      <xdr:col>8</xdr:col>
      <xdr:colOff>123825</xdr:colOff>
      <xdr:row>13</xdr:row>
      <xdr:rowOff>47625</xdr:rowOff>
    </xdr:from>
    <xdr:to>
      <xdr:col>11</xdr:col>
      <xdr:colOff>409574</xdr:colOff>
      <xdr:row>14</xdr:row>
      <xdr:rowOff>171450</xdr:rowOff>
    </xdr:to>
    <xdr:sp macro="" textlink="">
      <xdr:nvSpPr>
        <xdr:cNvPr id="3" name="Rounded Rectangle 2">
          <a:hlinkClick xmlns:r="http://schemas.openxmlformats.org/officeDocument/2006/relationships" r:id="rId4"/>
          <a:extLst>
            <a:ext uri="{FF2B5EF4-FFF2-40B4-BE49-F238E27FC236}">
              <a16:creationId xmlns:a16="http://schemas.microsoft.com/office/drawing/2014/main" id="{00000000-0008-0000-2100-000003000000}"/>
            </a:ext>
          </a:extLst>
        </xdr:cNvPr>
        <xdr:cNvSpPr/>
      </xdr:nvSpPr>
      <xdr:spPr>
        <a:xfrm>
          <a:off x="4457700" y="2324100"/>
          <a:ext cx="1695449"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twoCellAnchor>
    <xdr:from>
      <xdr:col>3</xdr:col>
      <xdr:colOff>219075</xdr:colOff>
      <xdr:row>9</xdr:row>
      <xdr:rowOff>38099</xdr:rowOff>
    </xdr:from>
    <xdr:to>
      <xdr:col>7</xdr:col>
      <xdr:colOff>431853</xdr:colOff>
      <xdr:row>13</xdr:row>
      <xdr:rowOff>66674</xdr:rowOff>
    </xdr:to>
    <xdr:sp macro="" textlink="">
      <xdr:nvSpPr>
        <xdr:cNvPr id="4" name="Rounded Rectangle 3">
          <a:hlinkClick xmlns:r="http://schemas.openxmlformats.org/officeDocument/2006/relationships" r:id="rId5"/>
          <a:extLst>
            <a:ext uri="{FF2B5EF4-FFF2-40B4-BE49-F238E27FC236}">
              <a16:creationId xmlns:a16="http://schemas.microsoft.com/office/drawing/2014/main" id="{00000000-0008-0000-2100-000004000000}"/>
            </a:ext>
          </a:extLst>
        </xdr:cNvPr>
        <xdr:cNvSpPr/>
      </xdr:nvSpPr>
      <xdr:spPr>
        <a:xfrm>
          <a:off x="1504950" y="1552574"/>
          <a:ext cx="2651178" cy="79057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900"/>
            <a:t>Tabel Tabel 5b1. Monev Kelengkapan Sarana dan Kebutuhan Peralatan Laboratorium (Di isi oleh Biro Administrasi Umum/BAU)Dosen </a:t>
          </a:r>
          <a:r>
            <a:rPr lang="id-ID" sz="1050"/>
            <a:t>Pembimbing</a:t>
          </a:r>
          <a:r>
            <a:rPr lang="id-ID" sz="900"/>
            <a:t> Utama Tugas Akhir</a:t>
          </a:r>
        </a:p>
      </xdr:txBody>
    </xdr:sp>
    <xdr:clientData/>
  </xdr:twoCellAnchor>
  <xdr:twoCellAnchor>
    <xdr:from>
      <xdr:col>3</xdr:col>
      <xdr:colOff>200024</xdr:colOff>
      <xdr:row>13</xdr:row>
      <xdr:rowOff>142875</xdr:rowOff>
    </xdr:from>
    <xdr:to>
      <xdr:col>7</xdr:col>
      <xdr:colOff>428624</xdr:colOff>
      <xdr:row>17</xdr:row>
      <xdr:rowOff>57150</xdr:rowOff>
    </xdr:to>
    <xdr:sp macro="" textlink="">
      <xdr:nvSpPr>
        <xdr:cNvPr id="5" name="Rounded Rectangle 4">
          <a:hlinkClick xmlns:r="http://schemas.openxmlformats.org/officeDocument/2006/relationships" r:id="rId6"/>
          <a:extLst>
            <a:ext uri="{FF2B5EF4-FFF2-40B4-BE49-F238E27FC236}">
              <a16:creationId xmlns:a16="http://schemas.microsoft.com/office/drawing/2014/main" id="{00000000-0008-0000-2100-000005000000}"/>
            </a:ext>
          </a:extLst>
        </xdr:cNvPr>
        <xdr:cNvSpPr/>
      </xdr:nvSpPr>
      <xdr:spPr>
        <a:xfrm>
          <a:off x="1485899" y="2419350"/>
          <a:ext cx="2667000" cy="67627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r>
            <a:rPr lang="id-ID" sz="1100">
              <a:solidFill>
                <a:schemeClr val="lt1"/>
              </a:solidFill>
              <a:effectLst/>
              <a:latin typeface="+mn-lt"/>
              <a:ea typeface="+mn-ea"/>
              <a:cs typeface="+mn-cs"/>
            </a:rPr>
            <a:t>Tabel 5b2. Monev Penggunaan Laboratorium (Di isi oleh Biro Administrasi Umum/BAU)</a:t>
          </a:r>
          <a:endParaRPr lang="id-ID" sz="1000">
            <a:effectLst/>
          </a:endParaRPr>
        </a:p>
      </xdr:txBody>
    </xdr:sp>
    <xdr:clientData/>
  </xdr:twoCellAnchor>
  <xdr:twoCellAnchor>
    <xdr:from>
      <xdr:col>8</xdr:col>
      <xdr:colOff>104775</xdr:colOff>
      <xdr:row>5</xdr:row>
      <xdr:rowOff>152400</xdr:rowOff>
    </xdr:from>
    <xdr:to>
      <xdr:col>13</xdr:col>
      <xdr:colOff>123825</xdr:colOff>
      <xdr:row>9</xdr:row>
      <xdr:rowOff>38100</xdr:rowOff>
    </xdr:to>
    <xdr:sp macro="" textlink="">
      <xdr:nvSpPr>
        <xdr:cNvPr id="9" name="Rounded Rectangle 8">
          <a:hlinkClick xmlns:r="http://schemas.openxmlformats.org/officeDocument/2006/relationships" r:id="rId7"/>
          <a:extLst>
            <a:ext uri="{FF2B5EF4-FFF2-40B4-BE49-F238E27FC236}">
              <a16:creationId xmlns:a16="http://schemas.microsoft.com/office/drawing/2014/main" id="{00000000-0008-0000-2100-000009000000}"/>
            </a:ext>
          </a:extLst>
        </xdr:cNvPr>
        <xdr:cNvSpPr/>
      </xdr:nvSpPr>
      <xdr:spPr>
        <a:xfrm>
          <a:off x="4438650" y="904875"/>
          <a:ext cx="2647950" cy="6477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Tabel 5b3. Monev Penggunaan Sarana dan Prasarana Perkuliahan (Di isi oleh Biro Administrasi Umum/BAU)</a:t>
          </a:r>
        </a:p>
      </xdr:txBody>
    </xdr:sp>
    <xdr:clientData/>
  </xdr:twoCellAnchor>
  <xdr:twoCellAnchor>
    <xdr:from>
      <xdr:col>8</xdr:col>
      <xdr:colOff>104776</xdr:colOff>
      <xdr:row>9</xdr:row>
      <xdr:rowOff>152400</xdr:rowOff>
    </xdr:from>
    <xdr:to>
      <xdr:col>13</xdr:col>
      <xdr:colOff>111301</xdr:colOff>
      <xdr:row>12</xdr:row>
      <xdr:rowOff>95250</xdr:rowOff>
    </xdr:to>
    <xdr:sp macro="" textlink="">
      <xdr:nvSpPr>
        <xdr:cNvPr id="10" name="Rounded Rectangle 9">
          <a:hlinkClick xmlns:r="http://schemas.openxmlformats.org/officeDocument/2006/relationships" r:id="rId8"/>
          <a:extLst>
            <a:ext uri="{FF2B5EF4-FFF2-40B4-BE49-F238E27FC236}">
              <a16:creationId xmlns:a16="http://schemas.microsoft.com/office/drawing/2014/main" id="{00000000-0008-0000-2100-00000A000000}"/>
            </a:ext>
          </a:extLst>
        </xdr:cNvPr>
        <xdr:cNvSpPr/>
      </xdr:nvSpPr>
      <xdr:spPr>
        <a:xfrm>
          <a:off x="4438651" y="1666875"/>
          <a:ext cx="2635425" cy="51435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100">
              <a:solidFill>
                <a:schemeClr val="lt1"/>
              </a:solidFill>
              <a:effectLst/>
              <a:latin typeface="+mn-lt"/>
              <a:ea typeface="+mn-ea"/>
              <a:cs typeface="+mn-cs"/>
            </a:rPr>
            <a:t>Tabel 5b4. </a:t>
          </a:r>
          <a:r>
            <a:rPr lang="id-ID" sz="1050"/>
            <a:t>Tabel Mutakhir dan aksesibiltas Sarana dan Prasarana </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13</xdr:col>
      <xdr:colOff>273845</xdr:colOff>
      <xdr:row>0</xdr:row>
      <xdr:rowOff>71438</xdr:rowOff>
    </xdr:from>
    <xdr:to>
      <xdr:col>15</xdr:col>
      <xdr:colOff>168672</xdr:colOff>
      <xdr:row>2</xdr:row>
      <xdr:rowOff>4763</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2200-000002000000}"/>
            </a:ext>
          </a:extLst>
        </xdr:cNvPr>
        <xdr:cNvSpPr/>
      </xdr:nvSpPr>
      <xdr:spPr>
        <a:xfrm>
          <a:off x="8925720" y="71438"/>
          <a:ext cx="767952" cy="310356"/>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8</xdr:col>
      <xdr:colOff>95250</xdr:colOff>
      <xdr:row>0</xdr:row>
      <xdr:rowOff>0</xdr:rowOff>
    </xdr:from>
    <xdr:to>
      <xdr:col>10</xdr:col>
      <xdr:colOff>9525</xdr:colOff>
      <xdr:row>1</xdr:row>
      <xdr:rowOff>123825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2300-000002000000}"/>
            </a:ext>
          </a:extLst>
        </xdr:cNvPr>
        <xdr:cNvSpPr/>
      </xdr:nvSpPr>
      <xdr:spPr>
        <a:xfrm>
          <a:off x="5543550" y="0"/>
          <a:ext cx="809625"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6</xdr:col>
      <xdr:colOff>914401</xdr:colOff>
      <xdr:row>0</xdr:row>
      <xdr:rowOff>38100</xdr:rowOff>
    </xdr:from>
    <xdr:to>
      <xdr:col>8</xdr:col>
      <xdr:colOff>152401</xdr:colOff>
      <xdr:row>1</xdr:row>
      <xdr:rowOff>161925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2400-000002000000}"/>
            </a:ext>
          </a:extLst>
        </xdr:cNvPr>
        <xdr:cNvSpPr/>
      </xdr:nvSpPr>
      <xdr:spPr>
        <a:xfrm>
          <a:off x="6762751" y="38100"/>
          <a:ext cx="895350"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7</xdr:col>
      <xdr:colOff>47625</xdr:colOff>
      <xdr:row>0</xdr:row>
      <xdr:rowOff>95250</xdr:rowOff>
    </xdr:from>
    <xdr:to>
      <xdr:col>7</xdr:col>
      <xdr:colOff>819150</xdr:colOff>
      <xdr:row>2</xdr:row>
      <xdr:rowOff>28575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2500-000002000000}"/>
            </a:ext>
          </a:extLst>
        </xdr:cNvPr>
        <xdr:cNvSpPr/>
      </xdr:nvSpPr>
      <xdr:spPr>
        <a:xfrm>
          <a:off x="6276975" y="95250"/>
          <a:ext cx="771525"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6</xdr:col>
      <xdr:colOff>19051</xdr:colOff>
      <xdr:row>0</xdr:row>
      <xdr:rowOff>66675</xdr:rowOff>
    </xdr:from>
    <xdr:to>
      <xdr:col>6</xdr:col>
      <xdr:colOff>895351</xdr:colOff>
      <xdr:row>2</xdr:row>
      <xdr:rowOff>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2600-000002000000}"/>
            </a:ext>
          </a:extLst>
        </xdr:cNvPr>
        <xdr:cNvSpPr/>
      </xdr:nvSpPr>
      <xdr:spPr>
        <a:xfrm>
          <a:off x="7239001" y="66675"/>
          <a:ext cx="876300"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359569</xdr:colOff>
      <xdr:row>0</xdr:row>
      <xdr:rowOff>81730</xdr:rowOff>
    </xdr:from>
    <xdr:to>
      <xdr:col>6</xdr:col>
      <xdr:colOff>1429794</xdr:colOff>
      <xdr:row>2</xdr:row>
      <xdr:rowOff>32500</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8122444" y="81730"/>
          <a:ext cx="1070225" cy="33177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40.xml><?xml version="1.0" encoding="utf-8"?>
<xdr:wsDr xmlns:xdr="http://schemas.openxmlformats.org/drawingml/2006/spreadsheetDrawing" xmlns:a="http://schemas.openxmlformats.org/drawingml/2006/main">
  <xdr:twoCellAnchor editAs="oneCell">
    <xdr:from>
      <xdr:col>11</xdr:col>
      <xdr:colOff>50025</xdr:colOff>
      <xdr:row>4</xdr:row>
      <xdr:rowOff>95250</xdr:rowOff>
    </xdr:from>
    <xdr:to>
      <xdr:col>18</xdr:col>
      <xdr:colOff>47625</xdr:colOff>
      <xdr:row>23</xdr:row>
      <xdr:rowOff>245250</xdr:rowOff>
    </xdr:to>
    <xdr:pic>
      <xdr:nvPicPr>
        <xdr:cNvPr id="25" name="Picture 24">
          <a:extLst>
            <a:ext uri="{FF2B5EF4-FFF2-40B4-BE49-F238E27FC236}">
              <a16:creationId xmlns:a16="http://schemas.microsoft.com/office/drawing/2014/main" id="{00000000-0008-0000-2700-00001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2700" y="857250"/>
          <a:ext cx="3845700" cy="3845700"/>
        </a:xfrm>
        <a:prstGeom prst="rect">
          <a:avLst/>
        </a:prstGeom>
      </xdr:spPr>
    </xdr:pic>
    <xdr:clientData/>
  </xdr:twoCellAnchor>
  <xdr:twoCellAnchor editAs="oneCell">
    <xdr:from>
      <xdr:col>3</xdr:col>
      <xdr:colOff>9525</xdr:colOff>
      <xdr:row>4</xdr:row>
      <xdr:rowOff>95250</xdr:rowOff>
    </xdr:from>
    <xdr:to>
      <xdr:col>8</xdr:col>
      <xdr:colOff>244957</xdr:colOff>
      <xdr:row>26</xdr:row>
      <xdr:rowOff>62407</xdr:rowOff>
    </xdr:to>
    <xdr:pic>
      <xdr:nvPicPr>
        <xdr:cNvPr id="26" name="Picture 25">
          <a:extLst>
            <a:ext uri="{FF2B5EF4-FFF2-40B4-BE49-F238E27FC236}">
              <a16:creationId xmlns:a16="http://schemas.microsoft.com/office/drawing/2014/main" id="{00000000-0008-0000-27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5400" y="857250"/>
          <a:ext cx="3283432" cy="4310557"/>
        </a:xfrm>
        <a:prstGeom prst="rect">
          <a:avLst/>
        </a:prstGeom>
      </xdr:spPr>
    </xdr:pic>
    <xdr:clientData/>
  </xdr:twoCellAnchor>
  <xdr:twoCellAnchor>
    <xdr:from>
      <xdr:col>2</xdr:col>
      <xdr:colOff>57150</xdr:colOff>
      <xdr:row>5</xdr:row>
      <xdr:rowOff>76200</xdr:rowOff>
    </xdr:from>
    <xdr:to>
      <xdr:col>6</xdr:col>
      <xdr:colOff>277427</xdr:colOff>
      <xdr:row>8</xdr:row>
      <xdr:rowOff>19050</xdr:rowOff>
    </xdr:to>
    <xdr:sp macro="" textlink="">
      <xdr:nvSpPr>
        <xdr:cNvPr id="2" name="Rounded Rectangle 1">
          <a:hlinkClick xmlns:r="http://schemas.openxmlformats.org/officeDocument/2006/relationships" r:id="rId3"/>
          <a:extLst>
            <a:ext uri="{FF2B5EF4-FFF2-40B4-BE49-F238E27FC236}">
              <a16:creationId xmlns:a16="http://schemas.microsoft.com/office/drawing/2014/main" id="{00000000-0008-0000-2700-000002000000}"/>
            </a:ext>
          </a:extLst>
        </xdr:cNvPr>
        <xdr:cNvSpPr/>
      </xdr:nvSpPr>
      <xdr:spPr>
        <a:xfrm>
          <a:off x="733425" y="1028700"/>
          <a:ext cx="2658677" cy="51435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Tabel 6a1. Kurikulum, Capaian Pembelajaran, dan Rencana Pembelajaran</a:t>
          </a:r>
        </a:p>
      </xdr:txBody>
    </xdr:sp>
    <xdr:clientData/>
  </xdr:twoCellAnchor>
  <xdr:twoCellAnchor>
    <xdr:from>
      <xdr:col>12</xdr:col>
      <xdr:colOff>123825</xdr:colOff>
      <xdr:row>23</xdr:row>
      <xdr:rowOff>85725</xdr:rowOff>
    </xdr:from>
    <xdr:to>
      <xdr:col>15</xdr:col>
      <xdr:colOff>409574</xdr:colOff>
      <xdr:row>24</xdr:row>
      <xdr:rowOff>133350</xdr:rowOff>
    </xdr:to>
    <xdr:sp macro="" textlink="">
      <xdr:nvSpPr>
        <xdr:cNvPr id="3" name="Rounded Rectangle 2">
          <a:hlinkClick xmlns:r="http://schemas.openxmlformats.org/officeDocument/2006/relationships" r:id="rId4"/>
          <a:extLst>
            <a:ext uri="{FF2B5EF4-FFF2-40B4-BE49-F238E27FC236}">
              <a16:creationId xmlns:a16="http://schemas.microsoft.com/office/drawing/2014/main" id="{00000000-0008-0000-2700-000003000000}"/>
            </a:ext>
          </a:extLst>
        </xdr:cNvPr>
        <xdr:cNvSpPr/>
      </xdr:nvSpPr>
      <xdr:spPr>
        <a:xfrm>
          <a:off x="6896100" y="4543425"/>
          <a:ext cx="1695449"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twoCellAnchor>
    <xdr:from>
      <xdr:col>2</xdr:col>
      <xdr:colOff>76200</xdr:colOff>
      <xdr:row>8</xdr:row>
      <xdr:rowOff>76200</xdr:rowOff>
    </xdr:from>
    <xdr:to>
      <xdr:col>6</xdr:col>
      <xdr:colOff>288978</xdr:colOff>
      <xdr:row>11</xdr:row>
      <xdr:rowOff>19050</xdr:rowOff>
    </xdr:to>
    <xdr:sp macro="" textlink="">
      <xdr:nvSpPr>
        <xdr:cNvPr id="4" name="Rounded Rectangle 3">
          <a:hlinkClick xmlns:r="http://schemas.openxmlformats.org/officeDocument/2006/relationships" r:id="rId5"/>
          <a:extLst>
            <a:ext uri="{FF2B5EF4-FFF2-40B4-BE49-F238E27FC236}">
              <a16:creationId xmlns:a16="http://schemas.microsoft.com/office/drawing/2014/main" id="{00000000-0008-0000-2700-000004000000}"/>
            </a:ext>
          </a:extLst>
        </xdr:cNvPr>
        <xdr:cNvSpPr/>
      </xdr:nvSpPr>
      <xdr:spPr>
        <a:xfrm>
          <a:off x="752475" y="1600200"/>
          <a:ext cx="2651178" cy="51435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Tabel 6a2. Integrasi Kegiatan Penelitian/PkM dalam Pembelajaran</a:t>
          </a:r>
        </a:p>
      </xdr:txBody>
    </xdr:sp>
    <xdr:clientData/>
  </xdr:twoCellAnchor>
  <xdr:twoCellAnchor>
    <xdr:from>
      <xdr:col>2</xdr:col>
      <xdr:colOff>85724</xdr:colOff>
      <xdr:row>11</xdr:row>
      <xdr:rowOff>57150</xdr:rowOff>
    </xdr:from>
    <xdr:to>
      <xdr:col>6</xdr:col>
      <xdr:colOff>314324</xdr:colOff>
      <xdr:row>13</xdr:row>
      <xdr:rowOff>142875</xdr:rowOff>
    </xdr:to>
    <xdr:sp macro="" textlink="">
      <xdr:nvSpPr>
        <xdr:cNvPr id="5" name="Rounded Rectangle 4">
          <a:hlinkClick xmlns:r="http://schemas.openxmlformats.org/officeDocument/2006/relationships" r:id="rId6"/>
          <a:extLst>
            <a:ext uri="{FF2B5EF4-FFF2-40B4-BE49-F238E27FC236}">
              <a16:creationId xmlns:a16="http://schemas.microsoft.com/office/drawing/2014/main" id="{00000000-0008-0000-2700-000005000000}"/>
            </a:ext>
          </a:extLst>
        </xdr:cNvPr>
        <xdr:cNvSpPr/>
      </xdr:nvSpPr>
      <xdr:spPr>
        <a:xfrm>
          <a:off x="761999" y="2152650"/>
          <a:ext cx="2667000" cy="4667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Tabel 6a3. Monev Ketersediaan RPS dan Kesesuaian RPS</a:t>
          </a:r>
        </a:p>
      </xdr:txBody>
    </xdr:sp>
    <xdr:clientData/>
  </xdr:twoCellAnchor>
  <xdr:twoCellAnchor>
    <xdr:from>
      <xdr:col>6</xdr:col>
      <xdr:colOff>466725</xdr:colOff>
      <xdr:row>11</xdr:row>
      <xdr:rowOff>57150</xdr:rowOff>
    </xdr:from>
    <xdr:to>
      <xdr:col>11</xdr:col>
      <xdr:colOff>428625</xdr:colOff>
      <xdr:row>13</xdr:row>
      <xdr:rowOff>142875</xdr:rowOff>
    </xdr:to>
    <xdr:sp macro="" textlink="">
      <xdr:nvSpPr>
        <xdr:cNvPr id="6" name="Rounded Rectangle 5">
          <a:hlinkClick xmlns:r="http://schemas.openxmlformats.org/officeDocument/2006/relationships" r:id="rId7"/>
          <a:extLst>
            <a:ext uri="{FF2B5EF4-FFF2-40B4-BE49-F238E27FC236}">
              <a16:creationId xmlns:a16="http://schemas.microsoft.com/office/drawing/2014/main" id="{00000000-0008-0000-2700-000006000000}"/>
            </a:ext>
          </a:extLst>
        </xdr:cNvPr>
        <xdr:cNvSpPr/>
      </xdr:nvSpPr>
      <xdr:spPr>
        <a:xfrm>
          <a:off x="3581400" y="2152650"/>
          <a:ext cx="3009900" cy="4667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Tabel 6c3. Interaksi Online Pada Forum diskusi di LMS </a:t>
          </a:r>
        </a:p>
      </xdr:txBody>
    </xdr:sp>
    <xdr:clientData/>
  </xdr:twoCellAnchor>
  <xdr:twoCellAnchor>
    <xdr:from>
      <xdr:col>6</xdr:col>
      <xdr:colOff>485775</xdr:colOff>
      <xdr:row>14</xdr:row>
      <xdr:rowOff>19050</xdr:rowOff>
    </xdr:from>
    <xdr:to>
      <xdr:col>11</xdr:col>
      <xdr:colOff>457200</xdr:colOff>
      <xdr:row>15</xdr:row>
      <xdr:rowOff>133350</xdr:rowOff>
    </xdr:to>
    <xdr:sp macro="" textlink="">
      <xdr:nvSpPr>
        <xdr:cNvPr id="7" name="Rounded Rectangle 6">
          <a:hlinkClick xmlns:r="http://schemas.openxmlformats.org/officeDocument/2006/relationships" r:id="rId8"/>
          <a:extLst>
            <a:ext uri="{FF2B5EF4-FFF2-40B4-BE49-F238E27FC236}">
              <a16:creationId xmlns:a16="http://schemas.microsoft.com/office/drawing/2014/main" id="{00000000-0008-0000-2700-000007000000}"/>
            </a:ext>
          </a:extLst>
        </xdr:cNvPr>
        <xdr:cNvSpPr/>
      </xdr:nvSpPr>
      <xdr:spPr>
        <a:xfrm>
          <a:off x="3600450" y="2686050"/>
          <a:ext cx="3019425"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Tabel 6c4. Interaksi Online Pada Video Conferensi </a:t>
          </a:r>
        </a:p>
      </xdr:txBody>
    </xdr:sp>
    <xdr:clientData/>
  </xdr:twoCellAnchor>
  <xdr:twoCellAnchor>
    <xdr:from>
      <xdr:col>6</xdr:col>
      <xdr:colOff>485775</xdr:colOff>
      <xdr:row>16</xdr:row>
      <xdr:rowOff>0</xdr:rowOff>
    </xdr:from>
    <xdr:to>
      <xdr:col>11</xdr:col>
      <xdr:colOff>476251</xdr:colOff>
      <xdr:row>17</xdr:row>
      <xdr:rowOff>142875</xdr:rowOff>
    </xdr:to>
    <xdr:sp macro="" textlink="">
      <xdr:nvSpPr>
        <xdr:cNvPr id="8" name="Rounded Rectangle 7">
          <a:hlinkClick xmlns:r="http://schemas.openxmlformats.org/officeDocument/2006/relationships" r:id="rId9"/>
          <a:extLst>
            <a:ext uri="{FF2B5EF4-FFF2-40B4-BE49-F238E27FC236}">
              <a16:creationId xmlns:a16="http://schemas.microsoft.com/office/drawing/2014/main" id="{00000000-0008-0000-2700-000008000000}"/>
            </a:ext>
          </a:extLst>
        </xdr:cNvPr>
        <xdr:cNvSpPr/>
      </xdr:nvSpPr>
      <xdr:spPr>
        <a:xfrm>
          <a:off x="3600450" y="3048000"/>
          <a:ext cx="3038476" cy="33337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Tabel 6d. Kelas yang Kolaboratif dan Partisipatif </a:t>
          </a:r>
        </a:p>
      </xdr:txBody>
    </xdr:sp>
    <xdr:clientData/>
  </xdr:twoCellAnchor>
  <xdr:twoCellAnchor>
    <xdr:from>
      <xdr:col>2</xdr:col>
      <xdr:colOff>85725</xdr:colOff>
      <xdr:row>14</xdr:row>
      <xdr:rowOff>19050</xdr:rowOff>
    </xdr:from>
    <xdr:to>
      <xdr:col>6</xdr:col>
      <xdr:colOff>295275</xdr:colOff>
      <xdr:row>16</xdr:row>
      <xdr:rowOff>171450</xdr:rowOff>
    </xdr:to>
    <xdr:sp macro="" textlink="">
      <xdr:nvSpPr>
        <xdr:cNvPr id="9" name="Rounded Rectangle 8">
          <a:hlinkClick xmlns:r="http://schemas.openxmlformats.org/officeDocument/2006/relationships" r:id="rId10"/>
          <a:extLst>
            <a:ext uri="{FF2B5EF4-FFF2-40B4-BE49-F238E27FC236}">
              <a16:creationId xmlns:a16="http://schemas.microsoft.com/office/drawing/2014/main" id="{00000000-0008-0000-2700-000009000000}"/>
            </a:ext>
          </a:extLst>
        </xdr:cNvPr>
        <xdr:cNvSpPr/>
      </xdr:nvSpPr>
      <xdr:spPr>
        <a:xfrm>
          <a:off x="762000" y="2686050"/>
          <a:ext cx="2647950" cy="5334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Tabel 6a3-1. Lampiran Monev Ketersediaan RPS dan Kesesuaian RPS </a:t>
          </a:r>
        </a:p>
      </xdr:txBody>
    </xdr:sp>
    <xdr:clientData/>
  </xdr:twoCellAnchor>
  <xdr:twoCellAnchor>
    <xdr:from>
      <xdr:col>2</xdr:col>
      <xdr:colOff>76201</xdr:colOff>
      <xdr:row>17</xdr:row>
      <xdr:rowOff>47624</xdr:rowOff>
    </xdr:from>
    <xdr:to>
      <xdr:col>6</xdr:col>
      <xdr:colOff>273226</xdr:colOff>
      <xdr:row>20</xdr:row>
      <xdr:rowOff>133349</xdr:rowOff>
    </xdr:to>
    <xdr:sp macro="" textlink="">
      <xdr:nvSpPr>
        <xdr:cNvPr id="10" name="Rounded Rectangle 9">
          <a:hlinkClick xmlns:r="http://schemas.openxmlformats.org/officeDocument/2006/relationships" r:id="rId11"/>
          <a:extLst>
            <a:ext uri="{FF2B5EF4-FFF2-40B4-BE49-F238E27FC236}">
              <a16:creationId xmlns:a16="http://schemas.microsoft.com/office/drawing/2014/main" id="{00000000-0008-0000-2700-00000A000000}"/>
            </a:ext>
          </a:extLst>
        </xdr:cNvPr>
        <xdr:cNvSpPr/>
      </xdr:nvSpPr>
      <xdr:spPr>
        <a:xfrm>
          <a:off x="752476" y="3286124"/>
          <a:ext cx="2635425" cy="6572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Tabel 6a4. Monev Kelengkapan Materi Pembelajaran dalam Rencana Pembelajaran Semester (RPS)</a:t>
          </a:r>
        </a:p>
      </xdr:txBody>
    </xdr:sp>
    <xdr:clientData/>
  </xdr:twoCellAnchor>
  <xdr:twoCellAnchor>
    <xdr:from>
      <xdr:col>2</xdr:col>
      <xdr:colOff>47625</xdr:colOff>
      <xdr:row>20</xdr:row>
      <xdr:rowOff>180975</xdr:rowOff>
    </xdr:from>
    <xdr:to>
      <xdr:col>6</xdr:col>
      <xdr:colOff>266700</xdr:colOff>
      <xdr:row>22</xdr:row>
      <xdr:rowOff>257175</xdr:rowOff>
    </xdr:to>
    <xdr:sp macro="" textlink="">
      <xdr:nvSpPr>
        <xdr:cNvPr id="11" name="Rounded Rectangle 10">
          <a:hlinkClick xmlns:r="http://schemas.openxmlformats.org/officeDocument/2006/relationships" r:id="rId12"/>
          <a:extLst>
            <a:ext uri="{FF2B5EF4-FFF2-40B4-BE49-F238E27FC236}">
              <a16:creationId xmlns:a16="http://schemas.microsoft.com/office/drawing/2014/main" id="{00000000-0008-0000-2700-00000B000000}"/>
            </a:ext>
          </a:extLst>
        </xdr:cNvPr>
        <xdr:cNvSpPr/>
      </xdr:nvSpPr>
      <xdr:spPr>
        <a:xfrm>
          <a:off x="723900" y="3990975"/>
          <a:ext cx="2657475" cy="4572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00"/>
            <a:t>Tabel 6a5. Monev Kelengkapan Literatur dalam Rencana Pembelajaran Semester (RPS)</a:t>
          </a:r>
        </a:p>
      </xdr:txBody>
    </xdr:sp>
    <xdr:clientData/>
  </xdr:twoCellAnchor>
  <xdr:twoCellAnchor>
    <xdr:from>
      <xdr:col>12</xdr:col>
      <xdr:colOff>57151</xdr:colOff>
      <xdr:row>11</xdr:row>
      <xdr:rowOff>66675</xdr:rowOff>
    </xdr:from>
    <xdr:to>
      <xdr:col>17</xdr:col>
      <xdr:colOff>523875</xdr:colOff>
      <xdr:row>13</xdr:row>
      <xdr:rowOff>152400</xdr:rowOff>
    </xdr:to>
    <xdr:sp macro="" textlink="">
      <xdr:nvSpPr>
        <xdr:cNvPr id="12" name="Rounded Rectangle 11">
          <a:hlinkClick xmlns:r="http://schemas.openxmlformats.org/officeDocument/2006/relationships" r:id="rId13"/>
          <a:extLst>
            <a:ext uri="{FF2B5EF4-FFF2-40B4-BE49-F238E27FC236}">
              <a16:creationId xmlns:a16="http://schemas.microsoft.com/office/drawing/2014/main" id="{00000000-0008-0000-2700-00000C000000}"/>
            </a:ext>
          </a:extLst>
        </xdr:cNvPr>
        <xdr:cNvSpPr/>
      </xdr:nvSpPr>
      <xdr:spPr>
        <a:xfrm>
          <a:off x="6829426" y="2162175"/>
          <a:ext cx="3095624" cy="4667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Tabel 6i2. Monev Indeks Kinerja Dosen (IKD) dalam Kategori</a:t>
          </a:r>
        </a:p>
      </xdr:txBody>
    </xdr:sp>
    <xdr:clientData/>
  </xdr:twoCellAnchor>
  <xdr:twoCellAnchor>
    <xdr:from>
      <xdr:col>6</xdr:col>
      <xdr:colOff>466726</xdr:colOff>
      <xdr:row>18</xdr:row>
      <xdr:rowOff>76200</xdr:rowOff>
    </xdr:from>
    <xdr:to>
      <xdr:col>11</xdr:col>
      <xdr:colOff>485775</xdr:colOff>
      <xdr:row>20</xdr:row>
      <xdr:rowOff>28575</xdr:rowOff>
    </xdr:to>
    <xdr:sp macro="" textlink="">
      <xdr:nvSpPr>
        <xdr:cNvPr id="13" name="Rounded Rectangle 12">
          <a:hlinkClick xmlns:r="http://schemas.openxmlformats.org/officeDocument/2006/relationships" r:id="rId14"/>
          <a:extLst>
            <a:ext uri="{FF2B5EF4-FFF2-40B4-BE49-F238E27FC236}">
              <a16:creationId xmlns:a16="http://schemas.microsoft.com/office/drawing/2014/main" id="{00000000-0008-0000-2700-00000D000000}"/>
            </a:ext>
          </a:extLst>
        </xdr:cNvPr>
        <xdr:cNvSpPr/>
      </xdr:nvSpPr>
      <xdr:spPr>
        <a:xfrm>
          <a:off x="3581401" y="3505200"/>
          <a:ext cx="3067049" cy="33337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Tabel 6e. Standar Penilaian</a:t>
          </a:r>
        </a:p>
      </xdr:txBody>
    </xdr:sp>
    <xdr:clientData/>
  </xdr:twoCellAnchor>
  <xdr:twoCellAnchor>
    <xdr:from>
      <xdr:col>6</xdr:col>
      <xdr:colOff>476251</xdr:colOff>
      <xdr:row>20</xdr:row>
      <xdr:rowOff>95249</xdr:rowOff>
    </xdr:from>
    <xdr:to>
      <xdr:col>11</xdr:col>
      <xdr:colOff>476251</xdr:colOff>
      <xdr:row>22</xdr:row>
      <xdr:rowOff>219074</xdr:rowOff>
    </xdr:to>
    <xdr:sp macro="" textlink="">
      <xdr:nvSpPr>
        <xdr:cNvPr id="14" name="Rounded Rectangle 13">
          <a:hlinkClick xmlns:r="http://schemas.openxmlformats.org/officeDocument/2006/relationships" r:id="rId15"/>
          <a:extLst>
            <a:ext uri="{FF2B5EF4-FFF2-40B4-BE49-F238E27FC236}">
              <a16:creationId xmlns:a16="http://schemas.microsoft.com/office/drawing/2014/main" id="{00000000-0008-0000-2700-00000E000000}"/>
            </a:ext>
          </a:extLst>
        </xdr:cNvPr>
        <xdr:cNvSpPr/>
      </xdr:nvSpPr>
      <xdr:spPr>
        <a:xfrm>
          <a:off x="3590926" y="3905249"/>
          <a:ext cx="3048000" cy="5048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Tabel 6f. Monev Pelaksanaan Ujian Tengah Semester (UTS) dan Ujian Akhir Semester (UAS)</a:t>
          </a:r>
        </a:p>
      </xdr:txBody>
    </xdr:sp>
    <xdr:clientData/>
  </xdr:twoCellAnchor>
  <xdr:twoCellAnchor>
    <xdr:from>
      <xdr:col>2</xdr:col>
      <xdr:colOff>76199</xdr:colOff>
      <xdr:row>23</xdr:row>
      <xdr:rowOff>76200</xdr:rowOff>
    </xdr:from>
    <xdr:to>
      <xdr:col>6</xdr:col>
      <xdr:colOff>295274</xdr:colOff>
      <xdr:row>25</xdr:row>
      <xdr:rowOff>145677</xdr:rowOff>
    </xdr:to>
    <xdr:sp macro="" textlink="">
      <xdr:nvSpPr>
        <xdr:cNvPr id="15" name="Rounded Rectangle 14">
          <a:hlinkClick xmlns:r="http://schemas.openxmlformats.org/officeDocument/2006/relationships" r:id="rId16"/>
          <a:extLst>
            <a:ext uri="{FF2B5EF4-FFF2-40B4-BE49-F238E27FC236}">
              <a16:creationId xmlns:a16="http://schemas.microsoft.com/office/drawing/2014/main" id="{00000000-0008-0000-2700-00000F000000}"/>
            </a:ext>
          </a:extLst>
        </xdr:cNvPr>
        <xdr:cNvSpPr/>
      </xdr:nvSpPr>
      <xdr:spPr>
        <a:xfrm>
          <a:off x="1275228" y="4547347"/>
          <a:ext cx="2639546" cy="528918"/>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Tabel 6b. Monev Kelengkapan Bank Soal Pada LMS</a:t>
          </a:r>
        </a:p>
      </xdr:txBody>
    </xdr:sp>
    <xdr:clientData/>
  </xdr:twoCellAnchor>
  <xdr:twoCellAnchor>
    <xdr:from>
      <xdr:col>6</xdr:col>
      <xdr:colOff>457200</xdr:colOff>
      <xdr:row>5</xdr:row>
      <xdr:rowOff>123825</xdr:rowOff>
    </xdr:from>
    <xdr:to>
      <xdr:col>11</xdr:col>
      <xdr:colOff>428625</xdr:colOff>
      <xdr:row>8</xdr:row>
      <xdr:rowOff>19050</xdr:rowOff>
    </xdr:to>
    <xdr:sp macro="" textlink="">
      <xdr:nvSpPr>
        <xdr:cNvPr id="16" name="Rounded Rectangle 15">
          <a:hlinkClick xmlns:r="http://schemas.openxmlformats.org/officeDocument/2006/relationships" r:id="rId17"/>
          <a:extLst>
            <a:ext uri="{FF2B5EF4-FFF2-40B4-BE49-F238E27FC236}">
              <a16:creationId xmlns:a16="http://schemas.microsoft.com/office/drawing/2014/main" id="{00000000-0008-0000-2700-000010000000}"/>
            </a:ext>
          </a:extLst>
        </xdr:cNvPr>
        <xdr:cNvSpPr/>
      </xdr:nvSpPr>
      <xdr:spPr>
        <a:xfrm>
          <a:off x="3571875" y="1076325"/>
          <a:ext cx="3019425" cy="4667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Tabel 6c1. Monev Kehadiran Dosen dan Mahasiswa dalam memberikan perkuliahan </a:t>
          </a:r>
        </a:p>
      </xdr:txBody>
    </xdr:sp>
    <xdr:clientData/>
  </xdr:twoCellAnchor>
  <xdr:twoCellAnchor>
    <xdr:from>
      <xdr:col>6</xdr:col>
      <xdr:colOff>457202</xdr:colOff>
      <xdr:row>8</xdr:row>
      <xdr:rowOff>85725</xdr:rowOff>
    </xdr:from>
    <xdr:to>
      <xdr:col>11</xdr:col>
      <xdr:colOff>428626</xdr:colOff>
      <xdr:row>10</xdr:row>
      <xdr:rowOff>180975</xdr:rowOff>
    </xdr:to>
    <xdr:sp macro="" textlink="">
      <xdr:nvSpPr>
        <xdr:cNvPr id="17" name="Rounded Rectangle 16">
          <a:hlinkClick xmlns:r="http://schemas.openxmlformats.org/officeDocument/2006/relationships" r:id="rId18"/>
          <a:extLst>
            <a:ext uri="{FF2B5EF4-FFF2-40B4-BE49-F238E27FC236}">
              <a16:creationId xmlns:a16="http://schemas.microsoft.com/office/drawing/2014/main" id="{00000000-0008-0000-2700-000011000000}"/>
            </a:ext>
          </a:extLst>
        </xdr:cNvPr>
        <xdr:cNvSpPr/>
      </xdr:nvSpPr>
      <xdr:spPr>
        <a:xfrm>
          <a:off x="3571877" y="1609725"/>
          <a:ext cx="3019424" cy="47625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Tabel 6c2. Jumlah Pertemuan Kuliah Dalam Satu Semester </a:t>
          </a:r>
        </a:p>
      </xdr:txBody>
    </xdr:sp>
    <xdr:clientData/>
  </xdr:twoCellAnchor>
  <xdr:twoCellAnchor>
    <xdr:from>
      <xdr:col>6</xdr:col>
      <xdr:colOff>457201</xdr:colOff>
      <xdr:row>23</xdr:row>
      <xdr:rowOff>38099</xdr:rowOff>
    </xdr:from>
    <xdr:to>
      <xdr:col>11</xdr:col>
      <xdr:colOff>476250</xdr:colOff>
      <xdr:row>25</xdr:row>
      <xdr:rowOff>66675</xdr:rowOff>
    </xdr:to>
    <xdr:sp macro="" textlink="">
      <xdr:nvSpPr>
        <xdr:cNvPr id="18" name="Rounded Rectangle 17">
          <a:hlinkClick xmlns:r="http://schemas.openxmlformats.org/officeDocument/2006/relationships" r:id="rId19"/>
          <a:extLst>
            <a:ext uri="{FF2B5EF4-FFF2-40B4-BE49-F238E27FC236}">
              <a16:creationId xmlns:a16="http://schemas.microsoft.com/office/drawing/2014/main" id="{00000000-0008-0000-2700-000012000000}"/>
            </a:ext>
          </a:extLst>
        </xdr:cNvPr>
        <xdr:cNvSpPr/>
      </xdr:nvSpPr>
      <xdr:spPr>
        <a:xfrm>
          <a:off x="3571876" y="4495799"/>
          <a:ext cx="3067049" cy="485776"/>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Tabel 6g. Monev Distribusi Nilai Setiap Mata Kuliah</a:t>
          </a:r>
        </a:p>
      </xdr:txBody>
    </xdr:sp>
    <xdr:clientData/>
  </xdr:twoCellAnchor>
  <xdr:twoCellAnchor>
    <xdr:from>
      <xdr:col>12</xdr:col>
      <xdr:colOff>47626</xdr:colOff>
      <xdr:row>5</xdr:row>
      <xdr:rowOff>133349</xdr:rowOff>
    </xdr:from>
    <xdr:to>
      <xdr:col>17</xdr:col>
      <xdr:colOff>504825</xdr:colOff>
      <xdr:row>8</xdr:row>
      <xdr:rowOff>47624</xdr:rowOff>
    </xdr:to>
    <xdr:sp macro="" textlink="">
      <xdr:nvSpPr>
        <xdr:cNvPr id="19" name="Rounded Rectangle 18">
          <a:hlinkClick xmlns:r="http://schemas.openxmlformats.org/officeDocument/2006/relationships" r:id="rId20"/>
          <a:extLst>
            <a:ext uri="{FF2B5EF4-FFF2-40B4-BE49-F238E27FC236}">
              <a16:creationId xmlns:a16="http://schemas.microsoft.com/office/drawing/2014/main" id="{00000000-0008-0000-2700-000013000000}"/>
            </a:ext>
          </a:extLst>
        </xdr:cNvPr>
        <xdr:cNvSpPr/>
      </xdr:nvSpPr>
      <xdr:spPr>
        <a:xfrm>
          <a:off x="6819901" y="1085849"/>
          <a:ext cx="3086099" cy="48577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Tabel 6h. Monev Indeks Prestasi Semester (IPS) dan Indeks Prestasi Kumulatif (IPKS) Mahasiswa Aktif </a:t>
          </a:r>
          <a:endParaRPr lang="id-ID" sz="1050">
            <a:solidFill>
              <a:srgbClr val="FF0000"/>
            </a:solidFill>
          </a:endParaRPr>
        </a:p>
      </xdr:txBody>
    </xdr:sp>
    <xdr:clientData/>
  </xdr:twoCellAnchor>
  <xdr:twoCellAnchor>
    <xdr:from>
      <xdr:col>12</xdr:col>
      <xdr:colOff>66676</xdr:colOff>
      <xdr:row>8</xdr:row>
      <xdr:rowOff>123825</xdr:rowOff>
    </xdr:from>
    <xdr:to>
      <xdr:col>17</xdr:col>
      <xdr:colOff>504826</xdr:colOff>
      <xdr:row>11</xdr:row>
      <xdr:rowOff>19050</xdr:rowOff>
    </xdr:to>
    <xdr:sp macro="" textlink="">
      <xdr:nvSpPr>
        <xdr:cNvPr id="20" name="Rounded Rectangle 19">
          <a:hlinkClick xmlns:r="http://schemas.openxmlformats.org/officeDocument/2006/relationships" r:id="rId21"/>
          <a:extLst>
            <a:ext uri="{FF2B5EF4-FFF2-40B4-BE49-F238E27FC236}">
              <a16:creationId xmlns:a16="http://schemas.microsoft.com/office/drawing/2014/main" id="{00000000-0008-0000-2700-000014000000}"/>
            </a:ext>
          </a:extLst>
        </xdr:cNvPr>
        <xdr:cNvSpPr/>
      </xdr:nvSpPr>
      <xdr:spPr>
        <a:xfrm>
          <a:off x="6838951" y="1647825"/>
          <a:ext cx="3067050" cy="4667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Tabel 6i1. Monev Kinerja Dosen dalam pemberian Mata Kuliah (Indeks Kinerja Dosen</a:t>
          </a:r>
        </a:p>
      </xdr:txBody>
    </xdr:sp>
    <xdr:clientData/>
  </xdr:twoCellAnchor>
  <xdr:twoCellAnchor>
    <xdr:from>
      <xdr:col>12</xdr:col>
      <xdr:colOff>76201</xdr:colOff>
      <xdr:row>14</xdr:row>
      <xdr:rowOff>28575</xdr:rowOff>
    </xdr:from>
    <xdr:to>
      <xdr:col>17</xdr:col>
      <xdr:colOff>523875</xdr:colOff>
      <xdr:row>16</xdr:row>
      <xdr:rowOff>133350</xdr:rowOff>
    </xdr:to>
    <xdr:sp macro="" textlink="">
      <xdr:nvSpPr>
        <xdr:cNvPr id="21" name="Rounded Rectangle 20">
          <a:hlinkClick xmlns:r="http://schemas.openxmlformats.org/officeDocument/2006/relationships" r:id="rId22"/>
          <a:extLst>
            <a:ext uri="{FF2B5EF4-FFF2-40B4-BE49-F238E27FC236}">
              <a16:creationId xmlns:a16="http://schemas.microsoft.com/office/drawing/2014/main" id="{00000000-0008-0000-2700-000015000000}"/>
            </a:ext>
          </a:extLst>
        </xdr:cNvPr>
        <xdr:cNvSpPr/>
      </xdr:nvSpPr>
      <xdr:spPr>
        <a:xfrm>
          <a:off x="6848476" y="2695575"/>
          <a:ext cx="3076574" cy="48577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Tabel 6j1 Kepuasan Mahasiswa terhadap Dosen, Tenaga Kependidikan dan Pengelola</a:t>
          </a:r>
        </a:p>
      </xdr:txBody>
    </xdr:sp>
    <xdr:clientData/>
  </xdr:twoCellAnchor>
  <xdr:twoCellAnchor>
    <xdr:from>
      <xdr:col>12</xdr:col>
      <xdr:colOff>104776</xdr:colOff>
      <xdr:row>17</xdr:row>
      <xdr:rowOff>66675</xdr:rowOff>
    </xdr:from>
    <xdr:to>
      <xdr:col>17</xdr:col>
      <xdr:colOff>523875</xdr:colOff>
      <xdr:row>19</xdr:row>
      <xdr:rowOff>19050</xdr:rowOff>
    </xdr:to>
    <xdr:sp macro="" textlink="">
      <xdr:nvSpPr>
        <xdr:cNvPr id="22" name="Rounded Rectangle 21">
          <a:hlinkClick xmlns:r="http://schemas.openxmlformats.org/officeDocument/2006/relationships" r:id="rId23"/>
          <a:extLst>
            <a:ext uri="{FF2B5EF4-FFF2-40B4-BE49-F238E27FC236}">
              <a16:creationId xmlns:a16="http://schemas.microsoft.com/office/drawing/2014/main" id="{00000000-0008-0000-2700-000016000000}"/>
            </a:ext>
          </a:extLst>
        </xdr:cNvPr>
        <xdr:cNvSpPr/>
      </xdr:nvSpPr>
      <xdr:spPr>
        <a:xfrm>
          <a:off x="6877051" y="3305175"/>
          <a:ext cx="3047999" cy="33337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Tabel 6j2 Lampiran Kuesioner Kepuasan Mahasiswa</a:t>
          </a:r>
        </a:p>
      </xdr:txBody>
    </xdr:sp>
    <xdr:clientData/>
  </xdr:twoCellAnchor>
  <xdr:twoCellAnchor>
    <xdr:from>
      <xdr:col>12</xdr:col>
      <xdr:colOff>114301</xdr:colOff>
      <xdr:row>19</xdr:row>
      <xdr:rowOff>95250</xdr:rowOff>
    </xdr:from>
    <xdr:to>
      <xdr:col>17</xdr:col>
      <xdr:colOff>533400</xdr:colOff>
      <xdr:row>21</xdr:row>
      <xdr:rowOff>28575</xdr:rowOff>
    </xdr:to>
    <xdr:sp macro="" textlink="">
      <xdr:nvSpPr>
        <xdr:cNvPr id="23" name="Rounded Rectangle 22">
          <a:hlinkClick xmlns:r="http://schemas.openxmlformats.org/officeDocument/2006/relationships" r:id="rId24"/>
          <a:extLst>
            <a:ext uri="{FF2B5EF4-FFF2-40B4-BE49-F238E27FC236}">
              <a16:creationId xmlns:a16="http://schemas.microsoft.com/office/drawing/2014/main" id="{00000000-0008-0000-2700-000017000000}"/>
            </a:ext>
          </a:extLst>
        </xdr:cNvPr>
        <xdr:cNvSpPr/>
      </xdr:nvSpPr>
      <xdr:spPr>
        <a:xfrm>
          <a:off x="6886576" y="3714750"/>
          <a:ext cx="3047999"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Tabel 6k. Suasana Akademik</a:t>
          </a:r>
        </a:p>
      </xdr:txBody>
    </xdr:sp>
    <xdr:clientData/>
  </xdr:twoCellAnchor>
  <xdr:twoCellAnchor>
    <xdr:from>
      <xdr:col>12</xdr:col>
      <xdr:colOff>104776</xdr:colOff>
      <xdr:row>21</xdr:row>
      <xdr:rowOff>85725</xdr:rowOff>
    </xdr:from>
    <xdr:to>
      <xdr:col>17</xdr:col>
      <xdr:colOff>542925</xdr:colOff>
      <xdr:row>22</xdr:row>
      <xdr:rowOff>209550</xdr:rowOff>
    </xdr:to>
    <xdr:sp macro="" textlink="">
      <xdr:nvSpPr>
        <xdr:cNvPr id="24" name="Rounded Rectangle 23">
          <a:hlinkClick xmlns:r="http://schemas.openxmlformats.org/officeDocument/2006/relationships" r:id="rId25"/>
          <a:extLst>
            <a:ext uri="{FF2B5EF4-FFF2-40B4-BE49-F238E27FC236}">
              <a16:creationId xmlns:a16="http://schemas.microsoft.com/office/drawing/2014/main" id="{00000000-0008-0000-2700-000018000000}"/>
            </a:ext>
          </a:extLst>
        </xdr:cNvPr>
        <xdr:cNvSpPr/>
      </xdr:nvSpPr>
      <xdr:spPr>
        <a:xfrm>
          <a:off x="6877051" y="4086225"/>
          <a:ext cx="3067049"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Tambahan</a:t>
          </a:r>
          <a:r>
            <a:rPr lang="id-ID" sz="1050" baseline="0"/>
            <a:t> </a:t>
          </a:r>
          <a:endParaRPr lang="id-ID" sz="1050"/>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13</xdr:col>
      <xdr:colOff>238126</xdr:colOff>
      <xdr:row>0</xdr:row>
      <xdr:rowOff>28575</xdr:rowOff>
    </xdr:from>
    <xdr:to>
      <xdr:col>14</xdr:col>
      <xdr:colOff>571501</xdr:colOff>
      <xdr:row>1</xdr:row>
      <xdr:rowOff>152400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2800-000002000000}"/>
            </a:ext>
          </a:extLst>
        </xdr:cNvPr>
        <xdr:cNvSpPr/>
      </xdr:nvSpPr>
      <xdr:spPr>
        <a:xfrm>
          <a:off x="9544051" y="28575"/>
          <a:ext cx="971550"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6</xdr:col>
      <xdr:colOff>866775</xdr:colOff>
      <xdr:row>0</xdr:row>
      <xdr:rowOff>47625</xdr:rowOff>
    </xdr:from>
    <xdr:to>
      <xdr:col>6</xdr:col>
      <xdr:colOff>1838325</xdr:colOff>
      <xdr:row>1</xdr:row>
      <xdr:rowOff>171450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2900-000002000000}"/>
            </a:ext>
          </a:extLst>
        </xdr:cNvPr>
        <xdr:cNvSpPr/>
      </xdr:nvSpPr>
      <xdr:spPr>
        <a:xfrm>
          <a:off x="9829800" y="47625"/>
          <a:ext cx="971550"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10</xdr:col>
      <xdr:colOff>171450</xdr:colOff>
      <xdr:row>0</xdr:row>
      <xdr:rowOff>28575</xdr:rowOff>
    </xdr:from>
    <xdr:to>
      <xdr:col>10</xdr:col>
      <xdr:colOff>1143000</xdr:colOff>
      <xdr:row>1</xdr:row>
      <xdr:rowOff>152400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2A00-000002000000}"/>
            </a:ext>
          </a:extLst>
        </xdr:cNvPr>
        <xdr:cNvSpPr/>
      </xdr:nvSpPr>
      <xdr:spPr>
        <a:xfrm>
          <a:off x="8772525" y="28575"/>
          <a:ext cx="971550"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19</xdr:col>
      <xdr:colOff>95250</xdr:colOff>
      <xdr:row>0</xdr:row>
      <xdr:rowOff>19050</xdr:rowOff>
    </xdr:from>
    <xdr:to>
      <xdr:col>20</xdr:col>
      <xdr:colOff>647700</xdr:colOff>
      <xdr:row>1</xdr:row>
      <xdr:rowOff>142875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2B00-000002000000}"/>
            </a:ext>
          </a:extLst>
        </xdr:cNvPr>
        <xdr:cNvSpPr/>
      </xdr:nvSpPr>
      <xdr:spPr>
        <a:xfrm>
          <a:off x="10429875" y="19050"/>
          <a:ext cx="971550"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12</xdr:col>
      <xdr:colOff>95250</xdr:colOff>
      <xdr:row>0</xdr:row>
      <xdr:rowOff>38100</xdr:rowOff>
    </xdr:from>
    <xdr:to>
      <xdr:col>13</xdr:col>
      <xdr:colOff>504825</xdr:colOff>
      <xdr:row>1</xdr:row>
      <xdr:rowOff>161925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2C00-000002000000}"/>
            </a:ext>
          </a:extLst>
        </xdr:cNvPr>
        <xdr:cNvSpPr/>
      </xdr:nvSpPr>
      <xdr:spPr>
        <a:xfrm>
          <a:off x="9324975" y="38100"/>
          <a:ext cx="971550"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14</xdr:col>
      <xdr:colOff>297656</xdr:colOff>
      <xdr:row>0</xdr:row>
      <xdr:rowOff>23812</xdr:rowOff>
    </xdr:from>
    <xdr:to>
      <xdr:col>15</xdr:col>
      <xdr:colOff>507206</xdr:colOff>
      <xdr:row>1</xdr:row>
      <xdr:rowOff>147637</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2D00-000002000000}"/>
            </a:ext>
          </a:extLst>
        </xdr:cNvPr>
        <xdr:cNvSpPr/>
      </xdr:nvSpPr>
      <xdr:spPr>
        <a:xfrm>
          <a:off x="11001375" y="214312"/>
          <a:ext cx="971550"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9</xdr:col>
      <xdr:colOff>200025</xdr:colOff>
      <xdr:row>0</xdr:row>
      <xdr:rowOff>76200</xdr:rowOff>
    </xdr:from>
    <xdr:to>
      <xdr:col>10</xdr:col>
      <xdr:colOff>561975</xdr:colOff>
      <xdr:row>2</xdr:row>
      <xdr:rowOff>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2E00-000002000000}"/>
            </a:ext>
          </a:extLst>
        </xdr:cNvPr>
        <xdr:cNvSpPr/>
      </xdr:nvSpPr>
      <xdr:spPr>
        <a:xfrm>
          <a:off x="7419975" y="76200"/>
          <a:ext cx="971550"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9</xdr:col>
      <xdr:colOff>504825</xdr:colOff>
      <xdr:row>0</xdr:row>
      <xdr:rowOff>19050</xdr:rowOff>
    </xdr:from>
    <xdr:to>
      <xdr:col>10</xdr:col>
      <xdr:colOff>771525</xdr:colOff>
      <xdr:row>1</xdr:row>
      <xdr:rowOff>142875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2F00-000002000000}"/>
            </a:ext>
          </a:extLst>
        </xdr:cNvPr>
        <xdr:cNvSpPr/>
      </xdr:nvSpPr>
      <xdr:spPr>
        <a:xfrm>
          <a:off x="7734300" y="19050"/>
          <a:ext cx="971550"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9</xdr:col>
      <xdr:colOff>66675</xdr:colOff>
      <xdr:row>0</xdr:row>
      <xdr:rowOff>0</xdr:rowOff>
    </xdr:from>
    <xdr:to>
      <xdr:col>10</xdr:col>
      <xdr:colOff>428625</xdr:colOff>
      <xdr:row>1</xdr:row>
      <xdr:rowOff>123825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3000-000002000000}"/>
            </a:ext>
          </a:extLst>
        </xdr:cNvPr>
        <xdr:cNvSpPr/>
      </xdr:nvSpPr>
      <xdr:spPr>
        <a:xfrm>
          <a:off x="6372225" y="190500"/>
          <a:ext cx="971550"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581025</xdr:colOff>
      <xdr:row>4</xdr:row>
      <xdr:rowOff>66675</xdr:rowOff>
    </xdr:from>
    <xdr:to>
      <xdr:col>15</xdr:col>
      <xdr:colOff>138304</xdr:colOff>
      <xdr:row>19</xdr:row>
      <xdr:rowOff>4954</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57850" y="647700"/>
          <a:ext cx="2795779" cy="2795779"/>
        </a:xfrm>
        <a:prstGeom prst="rect">
          <a:avLst/>
        </a:prstGeom>
      </xdr:spPr>
    </xdr:pic>
    <xdr:clientData/>
  </xdr:twoCellAnchor>
  <xdr:twoCellAnchor editAs="oneCell">
    <xdr:from>
      <xdr:col>1</xdr:col>
      <xdr:colOff>540525</xdr:colOff>
      <xdr:row>4</xdr:row>
      <xdr:rowOff>66675</xdr:rowOff>
    </xdr:from>
    <xdr:to>
      <xdr:col>5</xdr:col>
      <xdr:colOff>489142</xdr:colOff>
      <xdr:row>20</xdr:row>
      <xdr:rowOff>152400</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40550" y="647700"/>
          <a:ext cx="2387017" cy="3133725"/>
        </a:xfrm>
        <a:prstGeom prst="rect">
          <a:avLst/>
        </a:prstGeom>
      </xdr:spPr>
    </xdr:pic>
    <xdr:clientData/>
  </xdr:twoCellAnchor>
  <xdr:twoCellAnchor>
    <xdr:from>
      <xdr:col>5</xdr:col>
      <xdr:colOff>142875</xdr:colOff>
      <xdr:row>8</xdr:row>
      <xdr:rowOff>9525</xdr:rowOff>
    </xdr:from>
    <xdr:to>
      <xdr:col>9</xdr:col>
      <xdr:colOff>590550</xdr:colOff>
      <xdr:row>9</xdr:row>
      <xdr:rowOff>133350</xdr:rowOff>
    </xdr:to>
    <xdr:sp macro="" textlink="">
      <xdr:nvSpPr>
        <xdr:cNvPr id="7" name="Rounded Rectangle 6">
          <a:hlinkClick xmlns:r="http://schemas.openxmlformats.org/officeDocument/2006/relationships" r:id="rId3"/>
          <a:extLst>
            <a:ext uri="{FF2B5EF4-FFF2-40B4-BE49-F238E27FC236}">
              <a16:creationId xmlns:a16="http://schemas.microsoft.com/office/drawing/2014/main" id="{00000000-0008-0000-0400-000007000000}"/>
            </a:ext>
          </a:extLst>
        </xdr:cNvPr>
        <xdr:cNvSpPr/>
      </xdr:nvSpPr>
      <xdr:spPr>
        <a:xfrm>
          <a:off x="2781300" y="1352550"/>
          <a:ext cx="2886075"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200"/>
            <a:t>Tabel 2.1 Kerjasama Tridarma</a:t>
          </a:r>
        </a:p>
      </xdr:txBody>
    </xdr:sp>
    <xdr:clientData/>
  </xdr:twoCellAnchor>
  <xdr:twoCellAnchor>
    <xdr:from>
      <xdr:col>5</xdr:col>
      <xdr:colOff>133351</xdr:colOff>
      <xdr:row>12</xdr:row>
      <xdr:rowOff>171450</xdr:rowOff>
    </xdr:from>
    <xdr:to>
      <xdr:col>6</xdr:col>
      <xdr:colOff>504825</xdr:colOff>
      <xdr:row>14</xdr:row>
      <xdr:rowOff>104775</xdr:rowOff>
    </xdr:to>
    <xdr:sp macro="" textlink="">
      <xdr:nvSpPr>
        <xdr:cNvPr id="11" name="Rounded Rectangle 10">
          <a:hlinkClick xmlns:r="http://schemas.openxmlformats.org/officeDocument/2006/relationships" r:id="rId4"/>
          <a:extLst>
            <a:ext uri="{FF2B5EF4-FFF2-40B4-BE49-F238E27FC236}">
              <a16:creationId xmlns:a16="http://schemas.microsoft.com/office/drawing/2014/main" id="{00000000-0008-0000-0400-00000B000000}"/>
            </a:ext>
          </a:extLst>
        </xdr:cNvPr>
        <xdr:cNvSpPr/>
      </xdr:nvSpPr>
      <xdr:spPr>
        <a:xfrm>
          <a:off x="2771776" y="2276475"/>
          <a:ext cx="981074"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twoCellAnchor>
    <xdr:from>
      <xdr:col>5</xdr:col>
      <xdr:colOff>133350</xdr:colOff>
      <xdr:row>10</xdr:row>
      <xdr:rowOff>76200</xdr:rowOff>
    </xdr:from>
    <xdr:to>
      <xdr:col>9</xdr:col>
      <xdr:colOff>590549</xdr:colOff>
      <xdr:row>12</xdr:row>
      <xdr:rowOff>9525</xdr:rowOff>
    </xdr:to>
    <xdr:sp macro="" textlink="">
      <xdr:nvSpPr>
        <xdr:cNvPr id="12" name="Rounded Rectangle 11">
          <a:hlinkClick xmlns:r="http://schemas.openxmlformats.org/officeDocument/2006/relationships" r:id="rId5"/>
          <a:extLst>
            <a:ext uri="{FF2B5EF4-FFF2-40B4-BE49-F238E27FC236}">
              <a16:creationId xmlns:a16="http://schemas.microsoft.com/office/drawing/2014/main" id="{00000000-0008-0000-0400-00000C000000}"/>
            </a:ext>
          </a:extLst>
        </xdr:cNvPr>
        <xdr:cNvSpPr/>
      </xdr:nvSpPr>
      <xdr:spPr>
        <a:xfrm>
          <a:off x="2771775" y="1800225"/>
          <a:ext cx="2895599"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200"/>
            <a:t>Tabel 2.2 Tata Pamong dan Tata Kelola </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16</xdr:col>
      <xdr:colOff>247650</xdr:colOff>
      <xdr:row>0</xdr:row>
      <xdr:rowOff>57150</xdr:rowOff>
    </xdr:from>
    <xdr:to>
      <xdr:col>19</xdr:col>
      <xdr:colOff>276225</xdr:colOff>
      <xdr:row>1</xdr:row>
      <xdr:rowOff>180975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3100-000002000000}"/>
            </a:ext>
          </a:extLst>
        </xdr:cNvPr>
        <xdr:cNvSpPr/>
      </xdr:nvSpPr>
      <xdr:spPr>
        <a:xfrm>
          <a:off x="7524750" y="57150"/>
          <a:ext cx="971550"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17</xdr:col>
      <xdr:colOff>0</xdr:colOff>
      <xdr:row>0</xdr:row>
      <xdr:rowOff>0</xdr:rowOff>
    </xdr:from>
    <xdr:to>
      <xdr:col>20</xdr:col>
      <xdr:colOff>28575</xdr:colOff>
      <xdr:row>1</xdr:row>
      <xdr:rowOff>123825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3200-000002000000}"/>
            </a:ext>
          </a:extLst>
        </xdr:cNvPr>
        <xdr:cNvSpPr/>
      </xdr:nvSpPr>
      <xdr:spPr>
        <a:xfrm>
          <a:off x="7448550" y="0"/>
          <a:ext cx="971550"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7</xdr:col>
      <xdr:colOff>485775</xdr:colOff>
      <xdr:row>0</xdr:row>
      <xdr:rowOff>19050</xdr:rowOff>
    </xdr:from>
    <xdr:to>
      <xdr:col>7</xdr:col>
      <xdr:colOff>1457325</xdr:colOff>
      <xdr:row>1</xdr:row>
      <xdr:rowOff>142875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3300-000002000000}"/>
            </a:ext>
          </a:extLst>
        </xdr:cNvPr>
        <xdr:cNvSpPr/>
      </xdr:nvSpPr>
      <xdr:spPr>
        <a:xfrm>
          <a:off x="8410575" y="19050"/>
          <a:ext cx="971550"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16</xdr:col>
      <xdr:colOff>0</xdr:colOff>
      <xdr:row>0</xdr:row>
      <xdr:rowOff>63500</xdr:rowOff>
    </xdr:from>
    <xdr:to>
      <xdr:col>17</xdr:col>
      <xdr:colOff>389467</xdr:colOff>
      <xdr:row>1</xdr:row>
      <xdr:rowOff>187325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3400-000002000000}"/>
            </a:ext>
          </a:extLst>
        </xdr:cNvPr>
        <xdr:cNvSpPr/>
      </xdr:nvSpPr>
      <xdr:spPr>
        <a:xfrm>
          <a:off x="10287000" y="63500"/>
          <a:ext cx="971550"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9</xdr:col>
      <xdr:colOff>571500</xdr:colOff>
      <xdr:row>0</xdr:row>
      <xdr:rowOff>28575</xdr:rowOff>
    </xdr:from>
    <xdr:to>
      <xdr:col>9</xdr:col>
      <xdr:colOff>1543050</xdr:colOff>
      <xdr:row>1</xdr:row>
      <xdr:rowOff>152400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3500-000002000000}"/>
            </a:ext>
          </a:extLst>
        </xdr:cNvPr>
        <xdr:cNvSpPr/>
      </xdr:nvSpPr>
      <xdr:spPr>
        <a:xfrm>
          <a:off x="6457950" y="28575"/>
          <a:ext cx="971550"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24</xdr:col>
      <xdr:colOff>0</xdr:colOff>
      <xdr:row>0</xdr:row>
      <xdr:rowOff>0</xdr:rowOff>
    </xdr:from>
    <xdr:to>
      <xdr:col>26</xdr:col>
      <xdr:colOff>209550</xdr:colOff>
      <xdr:row>1</xdr:row>
      <xdr:rowOff>123825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3600-000002000000}"/>
            </a:ext>
          </a:extLst>
        </xdr:cNvPr>
        <xdr:cNvSpPr/>
      </xdr:nvSpPr>
      <xdr:spPr>
        <a:xfrm>
          <a:off x="10868025" y="0"/>
          <a:ext cx="971550"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6</xdr:col>
      <xdr:colOff>57150</xdr:colOff>
      <xdr:row>0</xdr:row>
      <xdr:rowOff>171450</xdr:rowOff>
    </xdr:from>
    <xdr:to>
      <xdr:col>6</xdr:col>
      <xdr:colOff>1028700</xdr:colOff>
      <xdr:row>2</xdr:row>
      <xdr:rowOff>104775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3700-000002000000}"/>
            </a:ext>
          </a:extLst>
        </xdr:cNvPr>
        <xdr:cNvSpPr/>
      </xdr:nvSpPr>
      <xdr:spPr>
        <a:xfrm>
          <a:off x="5648325" y="171450"/>
          <a:ext cx="971550"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8</xdr:col>
      <xdr:colOff>19050</xdr:colOff>
      <xdr:row>0</xdr:row>
      <xdr:rowOff>38100</xdr:rowOff>
    </xdr:from>
    <xdr:to>
      <xdr:col>8</xdr:col>
      <xdr:colOff>990600</xdr:colOff>
      <xdr:row>1</xdr:row>
      <xdr:rowOff>161925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3800-000002000000}"/>
            </a:ext>
          </a:extLst>
        </xdr:cNvPr>
        <xdr:cNvSpPr/>
      </xdr:nvSpPr>
      <xdr:spPr>
        <a:xfrm>
          <a:off x="7400925" y="38100"/>
          <a:ext cx="971550"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58.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971550</xdr:colOff>
      <xdr:row>1</xdr:row>
      <xdr:rowOff>123825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3900-000002000000}"/>
            </a:ext>
          </a:extLst>
        </xdr:cNvPr>
        <xdr:cNvSpPr/>
      </xdr:nvSpPr>
      <xdr:spPr>
        <a:xfrm>
          <a:off x="6781800" y="0"/>
          <a:ext cx="971550"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59.xml><?xml version="1.0" encoding="utf-8"?>
<xdr:wsDr xmlns:xdr="http://schemas.openxmlformats.org/drawingml/2006/spreadsheetDrawing" xmlns:a="http://schemas.openxmlformats.org/drawingml/2006/main">
  <xdr:twoCellAnchor>
    <xdr:from>
      <xdr:col>7</xdr:col>
      <xdr:colOff>651199</xdr:colOff>
      <xdr:row>0</xdr:row>
      <xdr:rowOff>19438</xdr:rowOff>
    </xdr:from>
    <xdr:to>
      <xdr:col>7</xdr:col>
      <xdr:colOff>1622749</xdr:colOff>
      <xdr:row>1</xdr:row>
      <xdr:rowOff>139375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3A00-000002000000}"/>
            </a:ext>
          </a:extLst>
        </xdr:cNvPr>
        <xdr:cNvSpPr/>
      </xdr:nvSpPr>
      <xdr:spPr>
        <a:xfrm>
          <a:off x="7513087" y="19438"/>
          <a:ext cx="971550"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1057275</xdr:colOff>
      <xdr:row>0</xdr:row>
      <xdr:rowOff>57150</xdr:rowOff>
    </xdr:from>
    <xdr:to>
      <xdr:col>10</xdr:col>
      <xdr:colOff>879725</xdr:colOff>
      <xdr:row>1</xdr:row>
      <xdr:rowOff>178257</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9601200" y="57150"/>
          <a:ext cx="1070225" cy="311607"/>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60.xml><?xml version="1.0" encoding="utf-8"?>
<xdr:wsDr xmlns:xdr="http://schemas.openxmlformats.org/drawingml/2006/spreadsheetDrawing" xmlns:a="http://schemas.openxmlformats.org/drawingml/2006/main">
  <xdr:twoCellAnchor>
    <xdr:from>
      <xdr:col>5</xdr:col>
      <xdr:colOff>0</xdr:colOff>
      <xdr:row>0</xdr:row>
      <xdr:rowOff>0</xdr:rowOff>
    </xdr:from>
    <xdr:to>
      <xdr:col>6</xdr:col>
      <xdr:colOff>361950</xdr:colOff>
      <xdr:row>1</xdr:row>
      <xdr:rowOff>123825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3B00-000002000000}"/>
            </a:ext>
          </a:extLst>
        </xdr:cNvPr>
        <xdr:cNvSpPr/>
      </xdr:nvSpPr>
      <xdr:spPr>
        <a:xfrm>
          <a:off x="5657850" y="0"/>
          <a:ext cx="971550"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61.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971550</xdr:colOff>
      <xdr:row>1</xdr:row>
      <xdr:rowOff>123825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3C00-000002000000}"/>
            </a:ext>
          </a:extLst>
        </xdr:cNvPr>
        <xdr:cNvSpPr/>
      </xdr:nvSpPr>
      <xdr:spPr>
        <a:xfrm>
          <a:off x="8324850" y="0"/>
          <a:ext cx="971550"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62.xml><?xml version="1.0" encoding="utf-8"?>
<xdr:wsDr xmlns:xdr="http://schemas.openxmlformats.org/drawingml/2006/spreadsheetDrawing" xmlns:a="http://schemas.openxmlformats.org/drawingml/2006/main">
  <xdr:twoCellAnchor>
    <xdr:from>
      <xdr:col>5</xdr:col>
      <xdr:colOff>1409700</xdr:colOff>
      <xdr:row>0</xdr:row>
      <xdr:rowOff>28575</xdr:rowOff>
    </xdr:from>
    <xdr:to>
      <xdr:col>5</xdr:col>
      <xdr:colOff>2381250</xdr:colOff>
      <xdr:row>1</xdr:row>
      <xdr:rowOff>152400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3D00-000002000000}"/>
            </a:ext>
          </a:extLst>
        </xdr:cNvPr>
        <xdr:cNvSpPr/>
      </xdr:nvSpPr>
      <xdr:spPr>
        <a:xfrm>
          <a:off x="8820150" y="28575"/>
          <a:ext cx="971550"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63.xml><?xml version="1.0" encoding="utf-8"?>
<xdr:wsDr xmlns:xdr="http://schemas.openxmlformats.org/drawingml/2006/spreadsheetDrawing" xmlns:a="http://schemas.openxmlformats.org/drawingml/2006/main">
  <xdr:twoCellAnchor editAs="oneCell">
    <xdr:from>
      <xdr:col>9</xdr:col>
      <xdr:colOff>269100</xdr:colOff>
      <xdr:row>4</xdr:row>
      <xdr:rowOff>19050</xdr:rowOff>
    </xdr:from>
    <xdr:to>
      <xdr:col>14</xdr:col>
      <xdr:colOff>435979</xdr:colOff>
      <xdr:row>18</xdr:row>
      <xdr:rowOff>147829</xdr:rowOff>
    </xdr:to>
    <xdr:pic>
      <xdr:nvPicPr>
        <xdr:cNvPr id="8" name="Picture 7">
          <a:extLst>
            <a:ext uri="{FF2B5EF4-FFF2-40B4-BE49-F238E27FC236}">
              <a16:creationId xmlns:a16="http://schemas.microsoft.com/office/drawing/2014/main" id="{00000000-0008-0000-3E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12575" y="762000"/>
          <a:ext cx="2795779" cy="2795779"/>
        </a:xfrm>
        <a:prstGeom prst="rect">
          <a:avLst/>
        </a:prstGeom>
      </xdr:spPr>
    </xdr:pic>
    <xdr:clientData/>
  </xdr:twoCellAnchor>
  <xdr:twoCellAnchor editAs="oneCell">
    <xdr:from>
      <xdr:col>1</xdr:col>
      <xdr:colOff>28575</xdr:colOff>
      <xdr:row>4</xdr:row>
      <xdr:rowOff>19050</xdr:rowOff>
    </xdr:from>
    <xdr:to>
      <xdr:col>5</xdr:col>
      <xdr:colOff>291517</xdr:colOff>
      <xdr:row>20</xdr:row>
      <xdr:rowOff>104775</xdr:rowOff>
    </xdr:to>
    <xdr:pic>
      <xdr:nvPicPr>
        <xdr:cNvPr id="9" name="Picture 8">
          <a:extLst>
            <a:ext uri="{FF2B5EF4-FFF2-40B4-BE49-F238E27FC236}">
              <a16:creationId xmlns:a16="http://schemas.microsoft.com/office/drawing/2014/main" id="{00000000-0008-0000-3E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09575" y="762000"/>
          <a:ext cx="2387017" cy="3133725"/>
        </a:xfrm>
        <a:prstGeom prst="rect">
          <a:avLst/>
        </a:prstGeom>
      </xdr:spPr>
    </xdr:pic>
    <xdr:clientData/>
  </xdr:twoCellAnchor>
  <xdr:twoCellAnchor>
    <xdr:from>
      <xdr:col>3</xdr:col>
      <xdr:colOff>123825</xdr:colOff>
      <xdr:row>12</xdr:row>
      <xdr:rowOff>104775</xdr:rowOff>
    </xdr:from>
    <xdr:to>
      <xdr:col>7</xdr:col>
      <xdr:colOff>344102</xdr:colOff>
      <xdr:row>15</xdr:row>
      <xdr:rowOff>28575</xdr:rowOff>
    </xdr:to>
    <xdr:sp macro="" textlink="">
      <xdr:nvSpPr>
        <xdr:cNvPr id="2" name="Rounded Rectangle 1">
          <a:hlinkClick xmlns:r="http://schemas.openxmlformats.org/officeDocument/2006/relationships" r:id="rId3"/>
          <a:extLst>
            <a:ext uri="{FF2B5EF4-FFF2-40B4-BE49-F238E27FC236}">
              <a16:creationId xmlns:a16="http://schemas.microsoft.com/office/drawing/2014/main" id="{00000000-0008-0000-3E00-000002000000}"/>
            </a:ext>
          </a:extLst>
        </xdr:cNvPr>
        <xdr:cNvSpPr/>
      </xdr:nvSpPr>
      <xdr:spPr>
        <a:xfrm>
          <a:off x="2628900" y="2371725"/>
          <a:ext cx="2658677" cy="4953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Tabel 7a</a:t>
          </a:r>
          <a:r>
            <a:rPr lang="en-US" sz="1050"/>
            <a:t>1</a:t>
          </a:r>
          <a:r>
            <a:rPr lang="id-ID" sz="1050"/>
            <a:t> Lampiran Penelitian DTPS yang Melibatkan Mahasiswa</a:t>
          </a:r>
        </a:p>
      </xdr:txBody>
    </xdr:sp>
    <xdr:clientData/>
  </xdr:twoCellAnchor>
  <xdr:twoCellAnchor>
    <xdr:from>
      <xdr:col>8</xdr:col>
      <xdr:colOff>0</xdr:colOff>
      <xdr:row>12</xdr:row>
      <xdr:rowOff>152400</xdr:rowOff>
    </xdr:from>
    <xdr:to>
      <xdr:col>11</xdr:col>
      <xdr:colOff>285749</xdr:colOff>
      <xdr:row>14</xdr:row>
      <xdr:rowOff>85725</xdr:rowOff>
    </xdr:to>
    <xdr:sp macro="" textlink="">
      <xdr:nvSpPr>
        <xdr:cNvPr id="3" name="Rounded Rectangle 2">
          <a:hlinkClick xmlns:r="http://schemas.openxmlformats.org/officeDocument/2006/relationships" r:id="rId4"/>
          <a:extLst>
            <a:ext uri="{FF2B5EF4-FFF2-40B4-BE49-F238E27FC236}">
              <a16:creationId xmlns:a16="http://schemas.microsoft.com/office/drawing/2014/main" id="{00000000-0008-0000-3E00-000003000000}"/>
            </a:ext>
          </a:extLst>
        </xdr:cNvPr>
        <xdr:cNvSpPr/>
      </xdr:nvSpPr>
      <xdr:spPr>
        <a:xfrm>
          <a:off x="5553075" y="2419350"/>
          <a:ext cx="1695449"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twoCellAnchor>
    <xdr:from>
      <xdr:col>3</xdr:col>
      <xdr:colOff>133350</xdr:colOff>
      <xdr:row>8</xdr:row>
      <xdr:rowOff>123825</xdr:rowOff>
    </xdr:from>
    <xdr:to>
      <xdr:col>7</xdr:col>
      <xdr:colOff>342900</xdr:colOff>
      <xdr:row>12</xdr:row>
      <xdr:rowOff>9525</xdr:rowOff>
    </xdr:to>
    <xdr:sp macro="" textlink="">
      <xdr:nvSpPr>
        <xdr:cNvPr id="6" name="Rounded Rectangle 5">
          <a:hlinkClick xmlns:r="http://schemas.openxmlformats.org/officeDocument/2006/relationships" r:id="rId5"/>
          <a:extLst>
            <a:ext uri="{FF2B5EF4-FFF2-40B4-BE49-F238E27FC236}">
              <a16:creationId xmlns:a16="http://schemas.microsoft.com/office/drawing/2014/main" id="{00000000-0008-0000-3E00-000006000000}"/>
            </a:ext>
          </a:extLst>
        </xdr:cNvPr>
        <xdr:cNvSpPr/>
      </xdr:nvSpPr>
      <xdr:spPr>
        <a:xfrm>
          <a:off x="2638425" y="1628775"/>
          <a:ext cx="2647950" cy="6477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Tabel 7a Penelitian DTPS yang Melibatkan Mahasiswa </a:t>
          </a:r>
        </a:p>
      </xdr:txBody>
    </xdr:sp>
    <xdr:clientData/>
  </xdr:twoCellAnchor>
  <xdr:twoCellAnchor>
    <xdr:from>
      <xdr:col>7</xdr:col>
      <xdr:colOff>581026</xdr:colOff>
      <xdr:row>8</xdr:row>
      <xdr:rowOff>152399</xdr:rowOff>
    </xdr:from>
    <xdr:to>
      <xdr:col>12</xdr:col>
      <xdr:colOff>587551</xdr:colOff>
      <xdr:row>11</xdr:row>
      <xdr:rowOff>161924</xdr:rowOff>
    </xdr:to>
    <xdr:sp macro="" textlink="">
      <xdr:nvSpPr>
        <xdr:cNvPr id="7" name="Rounded Rectangle 6">
          <a:hlinkClick xmlns:r="http://schemas.openxmlformats.org/officeDocument/2006/relationships" r:id="rId6"/>
          <a:extLst>
            <a:ext uri="{FF2B5EF4-FFF2-40B4-BE49-F238E27FC236}">
              <a16:creationId xmlns:a16="http://schemas.microsoft.com/office/drawing/2014/main" id="{00000000-0008-0000-3E00-000007000000}"/>
            </a:ext>
          </a:extLst>
        </xdr:cNvPr>
        <xdr:cNvSpPr/>
      </xdr:nvSpPr>
      <xdr:spPr>
        <a:xfrm>
          <a:off x="5524501" y="1657349"/>
          <a:ext cx="2635425" cy="5810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100">
              <a:solidFill>
                <a:schemeClr val="lt1"/>
              </a:solidFill>
              <a:effectLst/>
              <a:latin typeface="+mn-lt"/>
              <a:ea typeface="+mn-ea"/>
              <a:cs typeface="+mn-cs"/>
            </a:rPr>
            <a:t>Tabel 7</a:t>
          </a:r>
          <a:r>
            <a:rPr lang="en-US" sz="1100">
              <a:solidFill>
                <a:schemeClr val="lt1"/>
              </a:solidFill>
              <a:effectLst/>
              <a:latin typeface="+mn-lt"/>
              <a:ea typeface="+mn-ea"/>
              <a:cs typeface="+mn-cs"/>
            </a:rPr>
            <a:t>b</a:t>
          </a:r>
          <a:r>
            <a:rPr lang="id-ID" sz="1100">
              <a:solidFill>
                <a:schemeClr val="lt1"/>
              </a:solidFill>
              <a:effectLst/>
              <a:latin typeface="+mn-lt"/>
              <a:ea typeface="+mn-ea"/>
              <a:cs typeface="+mn-cs"/>
            </a:rPr>
            <a:t>. Relevansi Penelitian</a:t>
          </a:r>
          <a:endParaRPr lang="id-ID" sz="1050"/>
        </a:p>
      </xdr:txBody>
    </xdr:sp>
    <xdr:clientData/>
  </xdr:twoCellAnchor>
</xdr:wsDr>
</file>

<file path=xl/drawings/drawing64.xml><?xml version="1.0" encoding="utf-8"?>
<xdr:wsDr xmlns:xdr="http://schemas.openxmlformats.org/drawingml/2006/spreadsheetDrawing" xmlns:a="http://schemas.openxmlformats.org/drawingml/2006/main">
  <xdr:twoCellAnchor>
    <xdr:from>
      <xdr:col>5</xdr:col>
      <xdr:colOff>1790700</xdr:colOff>
      <xdr:row>0</xdr:row>
      <xdr:rowOff>19050</xdr:rowOff>
    </xdr:from>
    <xdr:to>
      <xdr:col>6</xdr:col>
      <xdr:colOff>552450</xdr:colOff>
      <xdr:row>1</xdr:row>
      <xdr:rowOff>142875</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3F00-000003000000}"/>
            </a:ext>
          </a:extLst>
        </xdr:cNvPr>
        <xdr:cNvSpPr/>
      </xdr:nvSpPr>
      <xdr:spPr>
        <a:xfrm>
          <a:off x="7791450" y="19050"/>
          <a:ext cx="1019175"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65.xml><?xml version="1.0" encoding="utf-8"?>
<xdr:wsDr xmlns:xdr="http://schemas.openxmlformats.org/drawingml/2006/spreadsheetDrawing" xmlns:a="http://schemas.openxmlformats.org/drawingml/2006/main">
  <xdr:twoCellAnchor>
    <xdr:from>
      <xdr:col>5</xdr:col>
      <xdr:colOff>1285875</xdr:colOff>
      <xdr:row>0</xdr:row>
      <xdr:rowOff>38100</xdr:rowOff>
    </xdr:from>
    <xdr:to>
      <xdr:col>6</xdr:col>
      <xdr:colOff>895350</xdr:colOff>
      <xdr:row>1</xdr:row>
      <xdr:rowOff>161925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4000-000002000000}"/>
            </a:ext>
          </a:extLst>
        </xdr:cNvPr>
        <xdr:cNvSpPr/>
      </xdr:nvSpPr>
      <xdr:spPr>
        <a:xfrm>
          <a:off x="6800850" y="38100"/>
          <a:ext cx="1019175"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66.xml><?xml version="1.0" encoding="utf-8"?>
<xdr:wsDr xmlns:xdr="http://schemas.openxmlformats.org/drawingml/2006/spreadsheetDrawing" xmlns:a="http://schemas.openxmlformats.org/drawingml/2006/main">
  <xdr:twoCellAnchor>
    <xdr:from>
      <xdr:col>5</xdr:col>
      <xdr:colOff>1257300</xdr:colOff>
      <xdr:row>0</xdr:row>
      <xdr:rowOff>19050</xdr:rowOff>
    </xdr:from>
    <xdr:to>
      <xdr:col>5</xdr:col>
      <xdr:colOff>2276475</xdr:colOff>
      <xdr:row>1</xdr:row>
      <xdr:rowOff>142875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4100-000002000000}"/>
            </a:ext>
          </a:extLst>
        </xdr:cNvPr>
        <xdr:cNvSpPr/>
      </xdr:nvSpPr>
      <xdr:spPr>
        <a:xfrm>
          <a:off x="7524750" y="19050"/>
          <a:ext cx="1019175"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67.xml><?xml version="1.0" encoding="utf-8"?>
<xdr:wsDr xmlns:xdr="http://schemas.openxmlformats.org/drawingml/2006/spreadsheetDrawing" xmlns:a="http://schemas.openxmlformats.org/drawingml/2006/main">
  <xdr:twoCellAnchor editAs="oneCell">
    <xdr:from>
      <xdr:col>8</xdr:col>
      <xdr:colOff>535800</xdr:colOff>
      <xdr:row>4</xdr:row>
      <xdr:rowOff>19050</xdr:rowOff>
    </xdr:from>
    <xdr:to>
      <xdr:col>14</xdr:col>
      <xdr:colOff>93079</xdr:colOff>
      <xdr:row>18</xdr:row>
      <xdr:rowOff>147829</xdr:rowOff>
    </xdr:to>
    <xdr:pic>
      <xdr:nvPicPr>
        <xdr:cNvPr id="7" name="Picture 6">
          <a:extLst>
            <a:ext uri="{FF2B5EF4-FFF2-40B4-BE49-F238E27FC236}">
              <a16:creationId xmlns:a16="http://schemas.microsoft.com/office/drawing/2014/main" id="{00000000-0008-0000-42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69675" y="733425"/>
          <a:ext cx="2795779" cy="2795779"/>
        </a:xfrm>
        <a:prstGeom prst="rect">
          <a:avLst/>
        </a:prstGeom>
      </xdr:spPr>
    </xdr:pic>
    <xdr:clientData/>
  </xdr:twoCellAnchor>
  <xdr:twoCellAnchor editAs="oneCell">
    <xdr:from>
      <xdr:col>2</xdr:col>
      <xdr:colOff>142875</xdr:colOff>
      <xdr:row>3</xdr:row>
      <xdr:rowOff>76200</xdr:rowOff>
    </xdr:from>
    <xdr:to>
      <xdr:col>6</xdr:col>
      <xdr:colOff>91492</xdr:colOff>
      <xdr:row>19</xdr:row>
      <xdr:rowOff>180975</xdr:rowOff>
    </xdr:to>
    <xdr:pic>
      <xdr:nvPicPr>
        <xdr:cNvPr id="8" name="Picture 7">
          <a:extLst>
            <a:ext uri="{FF2B5EF4-FFF2-40B4-BE49-F238E27FC236}">
              <a16:creationId xmlns:a16="http://schemas.microsoft.com/office/drawing/2014/main" id="{00000000-0008-0000-42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9150" y="800100"/>
          <a:ext cx="2387017" cy="3133725"/>
        </a:xfrm>
        <a:prstGeom prst="rect">
          <a:avLst/>
        </a:prstGeom>
      </xdr:spPr>
    </xdr:pic>
    <xdr:clientData/>
  </xdr:twoCellAnchor>
  <xdr:twoCellAnchor>
    <xdr:from>
      <xdr:col>3</xdr:col>
      <xdr:colOff>123825</xdr:colOff>
      <xdr:row>12</xdr:row>
      <xdr:rowOff>104775</xdr:rowOff>
    </xdr:from>
    <xdr:to>
      <xdr:col>7</xdr:col>
      <xdr:colOff>344102</xdr:colOff>
      <xdr:row>15</xdr:row>
      <xdr:rowOff>28575</xdr:rowOff>
    </xdr:to>
    <xdr:sp macro="" textlink="">
      <xdr:nvSpPr>
        <xdr:cNvPr id="2" name="Rounded Rectangle 1">
          <a:hlinkClick xmlns:r="http://schemas.openxmlformats.org/officeDocument/2006/relationships" r:id="rId3"/>
          <a:extLst>
            <a:ext uri="{FF2B5EF4-FFF2-40B4-BE49-F238E27FC236}">
              <a16:creationId xmlns:a16="http://schemas.microsoft.com/office/drawing/2014/main" id="{00000000-0008-0000-4200-000002000000}"/>
            </a:ext>
          </a:extLst>
        </xdr:cNvPr>
        <xdr:cNvSpPr/>
      </xdr:nvSpPr>
      <xdr:spPr>
        <a:xfrm>
          <a:off x="2628900" y="2371725"/>
          <a:ext cx="2658677" cy="4953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Tabel 8</a:t>
          </a:r>
          <a:r>
            <a:rPr lang="en-US" sz="1050"/>
            <a:t>a-1</a:t>
          </a:r>
          <a:r>
            <a:rPr lang="id-ID" sz="1050"/>
            <a:t> Lampiran PkM DTPS yang Melibatkan Mahasiswa</a:t>
          </a:r>
        </a:p>
      </xdr:txBody>
    </xdr:sp>
    <xdr:clientData/>
  </xdr:twoCellAnchor>
  <xdr:twoCellAnchor>
    <xdr:from>
      <xdr:col>8</xdr:col>
      <xdr:colOff>0</xdr:colOff>
      <xdr:row>12</xdr:row>
      <xdr:rowOff>152400</xdr:rowOff>
    </xdr:from>
    <xdr:to>
      <xdr:col>11</xdr:col>
      <xdr:colOff>285749</xdr:colOff>
      <xdr:row>14</xdr:row>
      <xdr:rowOff>85725</xdr:rowOff>
    </xdr:to>
    <xdr:sp macro="" textlink="">
      <xdr:nvSpPr>
        <xdr:cNvPr id="3" name="Rounded Rectangle 2">
          <a:hlinkClick xmlns:r="http://schemas.openxmlformats.org/officeDocument/2006/relationships" r:id="rId4"/>
          <a:extLst>
            <a:ext uri="{FF2B5EF4-FFF2-40B4-BE49-F238E27FC236}">
              <a16:creationId xmlns:a16="http://schemas.microsoft.com/office/drawing/2014/main" id="{00000000-0008-0000-4200-000003000000}"/>
            </a:ext>
          </a:extLst>
        </xdr:cNvPr>
        <xdr:cNvSpPr/>
      </xdr:nvSpPr>
      <xdr:spPr>
        <a:xfrm>
          <a:off x="5553075" y="2419350"/>
          <a:ext cx="1695449"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twoCellAnchor>
    <xdr:from>
      <xdr:col>3</xdr:col>
      <xdr:colOff>133350</xdr:colOff>
      <xdr:row>8</xdr:row>
      <xdr:rowOff>123825</xdr:rowOff>
    </xdr:from>
    <xdr:to>
      <xdr:col>7</xdr:col>
      <xdr:colOff>342900</xdr:colOff>
      <xdr:row>12</xdr:row>
      <xdr:rowOff>9525</xdr:rowOff>
    </xdr:to>
    <xdr:sp macro="" textlink="">
      <xdr:nvSpPr>
        <xdr:cNvPr id="4" name="Rounded Rectangle 3">
          <a:hlinkClick xmlns:r="http://schemas.openxmlformats.org/officeDocument/2006/relationships" r:id="rId5"/>
          <a:extLst>
            <a:ext uri="{FF2B5EF4-FFF2-40B4-BE49-F238E27FC236}">
              <a16:creationId xmlns:a16="http://schemas.microsoft.com/office/drawing/2014/main" id="{00000000-0008-0000-4200-000004000000}"/>
            </a:ext>
          </a:extLst>
        </xdr:cNvPr>
        <xdr:cNvSpPr/>
      </xdr:nvSpPr>
      <xdr:spPr>
        <a:xfrm>
          <a:off x="2638425" y="1628775"/>
          <a:ext cx="2647950" cy="6477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Tabel 8</a:t>
          </a:r>
          <a:r>
            <a:rPr lang="en-US" sz="1050"/>
            <a:t>a</a:t>
          </a:r>
          <a:r>
            <a:rPr lang="id-ID" sz="1050"/>
            <a:t> PkM DTPS yang Melibatkan Mahasiswa</a:t>
          </a:r>
        </a:p>
      </xdr:txBody>
    </xdr:sp>
    <xdr:clientData/>
  </xdr:twoCellAnchor>
  <xdr:twoCellAnchor>
    <xdr:from>
      <xdr:col>7</xdr:col>
      <xdr:colOff>581026</xdr:colOff>
      <xdr:row>8</xdr:row>
      <xdr:rowOff>152399</xdr:rowOff>
    </xdr:from>
    <xdr:to>
      <xdr:col>12</xdr:col>
      <xdr:colOff>587551</xdr:colOff>
      <xdr:row>11</xdr:row>
      <xdr:rowOff>161924</xdr:rowOff>
    </xdr:to>
    <xdr:sp macro="" textlink="">
      <xdr:nvSpPr>
        <xdr:cNvPr id="5" name="Rounded Rectangle 4">
          <a:hlinkClick xmlns:r="http://schemas.openxmlformats.org/officeDocument/2006/relationships" r:id="rId6"/>
          <a:extLst>
            <a:ext uri="{FF2B5EF4-FFF2-40B4-BE49-F238E27FC236}">
              <a16:creationId xmlns:a16="http://schemas.microsoft.com/office/drawing/2014/main" id="{00000000-0008-0000-4200-000005000000}"/>
            </a:ext>
          </a:extLst>
        </xdr:cNvPr>
        <xdr:cNvSpPr/>
      </xdr:nvSpPr>
      <xdr:spPr>
        <a:xfrm>
          <a:off x="5524501" y="1657349"/>
          <a:ext cx="2635425" cy="5810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100">
              <a:solidFill>
                <a:schemeClr val="lt1"/>
              </a:solidFill>
              <a:effectLst/>
              <a:latin typeface="+mn-lt"/>
              <a:ea typeface="+mn-ea"/>
              <a:cs typeface="+mn-cs"/>
            </a:rPr>
            <a:t>Tabel 8</a:t>
          </a:r>
          <a:r>
            <a:rPr lang="en-US" sz="1100">
              <a:solidFill>
                <a:schemeClr val="lt1"/>
              </a:solidFill>
              <a:effectLst/>
              <a:latin typeface="+mn-lt"/>
              <a:ea typeface="+mn-ea"/>
              <a:cs typeface="+mn-cs"/>
            </a:rPr>
            <a:t>b</a:t>
          </a:r>
          <a:r>
            <a:rPr lang="id-ID" sz="1100">
              <a:solidFill>
                <a:schemeClr val="lt1"/>
              </a:solidFill>
              <a:effectLst/>
              <a:latin typeface="+mn-lt"/>
              <a:ea typeface="+mn-ea"/>
              <a:cs typeface="+mn-cs"/>
            </a:rPr>
            <a:t>. Relevansi PkM</a:t>
          </a:r>
          <a:endParaRPr lang="id-ID" sz="1050"/>
        </a:p>
      </xdr:txBody>
    </xdr:sp>
    <xdr:clientData/>
  </xdr:twoCellAnchor>
</xdr:wsDr>
</file>

<file path=xl/drawings/drawing68.xml><?xml version="1.0" encoding="utf-8"?>
<xdr:wsDr xmlns:xdr="http://schemas.openxmlformats.org/drawingml/2006/spreadsheetDrawing" xmlns:a="http://schemas.openxmlformats.org/drawingml/2006/main">
  <xdr:twoCellAnchor>
    <xdr:from>
      <xdr:col>6</xdr:col>
      <xdr:colOff>19050</xdr:colOff>
      <xdr:row>0</xdr:row>
      <xdr:rowOff>28575</xdr:rowOff>
    </xdr:from>
    <xdr:to>
      <xdr:col>7</xdr:col>
      <xdr:colOff>9524</xdr:colOff>
      <xdr:row>1</xdr:row>
      <xdr:rowOff>152400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4300-000002000000}"/>
            </a:ext>
          </a:extLst>
        </xdr:cNvPr>
        <xdr:cNvSpPr/>
      </xdr:nvSpPr>
      <xdr:spPr>
        <a:xfrm>
          <a:off x="8305800" y="28575"/>
          <a:ext cx="1152524"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69.xml><?xml version="1.0" encoding="utf-8"?>
<xdr:wsDr xmlns:xdr="http://schemas.openxmlformats.org/drawingml/2006/spreadsheetDrawing" xmlns:a="http://schemas.openxmlformats.org/drawingml/2006/main">
  <xdr:twoCellAnchor>
    <xdr:from>
      <xdr:col>5</xdr:col>
      <xdr:colOff>1895475</xdr:colOff>
      <xdr:row>0</xdr:row>
      <xdr:rowOff>0</xdr:rowOff>
    </xdr:from>
    <xdr:to>
      <xdr:col>6</xdr:col>
      <xdr:colOff>609599</xdr:colOff>
      <xdr:row>1</xdr:row>
      <xdr:rowOff>123825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4400-000002000000}"/>
            </a:ext>
          </a:extLst>
        </xdr:cNvPr>
        <xdr:cNvSpPr/>
      </xdr:nvSpPr>
      <xdr:spPr>
        <a:xfrm>
          <a:off x="7143750" y="0"/>
          <a:ext cx="942974"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238125</xdr:colOff>
      <xdr:row>0</xdr:row>
      <xdr:rowOff>28575</xdr:rowOff>
    </xdr:from>
    <xdr:to>
      <xdr:col>7</xdr:col>
      <xdr:colOff>1308350</xdr:colOff>
      <xdr:row>1</xdr:row>
      <xdr:rowOff>140157</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8020050" y="28575"/>
          <a:ext cx="1070225" cy="311607"/>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70.xml><?xml version="1.0" encoding="utf-8"?>
<xdr:wsDr xmlns:xdr="http://schemas.openxmlformats.org/drawingml/2006/spreadsheetDrawing" xmlns:a="http://schemas.openxmlformats.org/drawingml/2006/main">
  <xdr:twoCellAnchor>
    <xdr:from>
      <xdr:col>5</xdr:col>
      <xdr:colOff>1219200</xdr:colOff>
      <xdr:row>0</xdr:row>
      <xdr:rowOff>28575</xdr:rowOff>
    </xdr:from>
    <xdr:to>
      <xdr:col>5</xdr:col>
      <xdr:colOff>2057399</xdr:colOff>
      <xdr:row>1</xdr:row>
      <xdr:rowOff>152400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4500-000002000000}"/>
            </a:ext>
          </a:extLst>
        </xdr:cNvPr>
        <xdr:cNvSpPr/>
      </xdr:nvSpPr>
      <xdr:spPr>
        <a:xfrm>
          <a:off x="8048625" y="28575"/>
          <a:ext cx="838199"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71.xml><?xml version="1.0" encoding="utf-8"?>
<xdr:wsDr xmlns:xdr="http://schemas.openxmlformats.org/drawingml/2006/spreadsheetDrawing" xmlns:a="http://schemas.openxmlformats.org/drawingml/2006/main">
  <xdr:twoCellAnchor editAs="oneCell">
    <xdr:from>
      <xdr:col>10</xdr:col>
      <xdr:colOff>488175</xdr:colOff>
      <xdr:row>3</xdr:row>
      <xdr:rowOff>161925</xdr:rowOff>
    </xdr:from>
    <xdr:to>
      <xdr:col>17</xdr:col>
      <xdr:colOff>278625</xdr:colOff>
      <xdr:row>22</xdr:row>
      <xdr:rowOff>180975</xdr:rowOff>
    </xdr:to>
    <xdr:pic>
      <xdr:nvPicPr>
        <xdr:cNvPr id="31" name="Picture 30">
          <a:extLst>
            <a:ext uri="{FF2B5EF4-FFF2-40B4-BE49-F238E27FC236}">
              <a16:creationId xmlns:a16="http://schemas.microsoft.com/office/drawing/2014/main" id="{00000000-0008-0000-4600-00001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41250" y="876300"/>
          <a:ext cx="3638550" cy="3638550"/>
        </a:xfrm>
        <a:prstGeom prst="rect">
          <a:avLst/>
        </a:prstGeom>
      </xdr:spPr>
    </xdr:pic>
    <xdr:clientData/>
  </xdr:twoCellAnchor>
  <xdr:twoCellAnchor editAs="oneCell">
    <xdr:from>
      <xdr:col>2</xdr:col>
      <xdr:colOff>561975</xdr:colOff>
      <xdr:row>3</xdr:row>
      <xdr:rowOff>161925</xdr:rowOff>
    </xdr:from>
    <xdr:to>
      <xdr:col>8</xdr:col>
      <xdr:colOff>10944</xdr:colOff>
      <xdr:row>24</xdr:row>
      <xdr:rowOff>87393</xdr:rowOff>
    </xdr:to>
    <xdr:pic>
      <xdr:nvPicPr>
        <xdr:cNvPr id="32" name="Picture 31">
          <a:extLst>
            <a:ext uri="{FF2B5EF4-FFF2-40B4-BE49-F238E27FC236}">
              <a16:creationId xmlns:a16="http://schemas.microsoft.com/office/drawing/2014/main" id="{00000000-0008-0000-4600-00002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38250" y="876300"/>
          <a:ext cx="3106569" cy="4078368"/>
        </a:xfrm>
        <a:prstGeom prst="rect">
          <a:avLst/>
        </a:prstGeom>
      </xdr:spPr>
    </xdr:pic>
    <xdr:clientData/>
  </xdr:twoCellAnchor>
  <xdr:twoCellAnchor>
    <xdr:from>
      <xdr:col>2</xdr:col>
      <xdr:colOff>84044</xdr:colOff>
      <xdr:row>3</xdr:row>
      <xdr:rowOff>144556</xdr:rowOff>
    </xdr:from>
    <xdr:to>
      <xdr:col>6</xdr:col>
      <xdr:colOff>304321</xdr:colOff>
      <xdr:row>5</xdr:row>
      <xdr:rowOff>49306</xdr:rowOff>
    </xdr:to>
    <xdr:sp macro="" textlink="">
      <xdr:nvSpPr>
        <xdr:cNvPr id="2" name="Rounded Rectangle 1">
          <a:hlinkClick xmlns:r="http://schemas.openxmlformats.org/officeDocument/2006/relationships" r:id="rId3"/>
          <a:extLst>
            <a:ext uri="{FF2B5EF4-FFF2-40B4-BE49-F238E27FC236}">
              <a16:creationId xmlns:a16="http://schemas.microsoft.com/office/drawing/2014/main" id="{00000000-0008-0000-4600-000002000000}"/>
            </a:ext>
          </a:extLst>
        </xdr:cNvPr>
        <xdr:cNvSpPr/>
      </xdr:nvSpPr>
      <xdr:spPr>
        <a:xfrm>
          <a:off x="1630456" y="872938"/>
          <a:ext cx="2640747" cy="28575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r>
            <a:rPr lang="id-ID" sz="1100">
              <a:solidFill>
                <a:schemeClr val="lt1"/>
              </a:solidFill>
              <a:effectLst/>
              <a:latin typeface="+mn-lt"/>
              <a:ea typeface="+mn-ea"/>
              <a:cs typeface="+mn-cs"/>
            </a:rPr>
            <a:t>Tabel 9a IPK Lulusan</a:t>
          </a:r>
          <a:endParaRPr lang="id-ID" sz="1050">
            <a:effectLst/>
          </a:endParaRPr>
        </a:p>
      </xdr:txBody>
    </xdr:sp>
    <xdr:clientData/>
  </xdr:twoCellAnchor>
  <xdr:twoCellAnchor>
    <xdr:from>
      <xdr:col>12</xdr:col>
      <xdr:colOff>60513</xdr:colOff>
      <xdr:row>22</xdr:row>
      <xdr:rowOff>101417</xdr:rowOff>
    </xdr:from>
    <xdr:to>
      <xdr:col>14</xdr:col>
      <xdr:colOff>365313</xdr:colOff>
      <xdr:row>23</xdr:row>
      <xdr:rowOff>149041</xdr:rowOff>
    </xdr:to>
    <xdr:sp macro="" textlink="">
      <xdr:nvSpPr>
        <xdr:cNvPr id="3" name="Rounded Rectangle 2">
          <a:hlinkClick xmlns:r="http://schemas.openxmlformats.org/officeDocument/2006/relationships" r:id="rId4"/>
          <a:extLst>
            <a:ext uri="{FF2B5EF4-FFF2-40B4-BE49-F238E27FC236}">
              <a16:creationId xmlns:a16="http://schemas.microsoft.com/office/drawing/2014/main" id="{00000000-0008-0000-4600-000003000000}"/>
            </a:ext>
          </a:extLst>
        </xdr:cNvPr>
        <xdr:cNvSpPr/>
      </xdr:nvSpPr>
      <xdr:spPr>
        <a:xfrm>
          <a:off x="7658101" y="4449299"/>
          <a:ext cx="1100418" cy="316566"/>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twoCellAnchor>
    <xdr:from>
      <xdr:col>2</xdr:col>
      <xdr:colOff>84044</xdr:colOff>
      <xdr:row>5</xdr:row>
      <xdr:rowOff>87406</xdr:rowOff>
    </xdr:from>
    <xdr:to>
      <xdr:col>6</xdr:col>
      <xdr:colOff>296822</xdr:colOff>
      <xdr:row>8</xdr:row>
      <xdr:rowOff>30256</xdr:rowOff>
    </xdr:to>
    <xdr:sp macro="" textlink="">
      <xdr:nvSpPr>
        <xdr:cNvPr id="4" name="Rounded Rectangle 3">
          <a:hlinkClick xmlns:r="http://schemas.openxmlformats.org/officeDocument/2006/relationships" r:id="rId5"/>
          <a:extLst>
            <a:ext uri="{FF2B5EF4-FFF2-40B4-BE49-F238E27FC236}">
              <a16:creationId xmlns:a16="http://schemas.microsoft.com/office/drawing/2014/main" id="{00000000-0008-0000-4600-000004000000}"/>
            </a:ext>
          </a:extLst>
        </xdr:cNvPr>
        <xdr:cNvSpPr/>
      </xdr:nvSpPr>
      <xdr:spPr>
        <a:xfrm>
          <a:off x="1630456" y="1196788"/>
          <a:ext cx="2633248" cy="51435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Tabel 9a1. Monev Peserta Mata Kuliah Tugas Akhir</a:t>
          </a:r>
        </a:p>
      </xdr:txBody>
    </xdr:sp>
    <xdr:clientData/>
  </xdr:twoCellAnchor>
  <xdr:twoCellAnchor>
    <xdr:from>
      <xdr:col>2</xdr:col>
      <xdr:colOff>74518</xdr:colOff>
      <xdr:row>8</xdr:row>
      <xdr:rowOff>77881</xdr:rowOff>
    </xdr:from>
    <xdr:to>
      <xdr:col>6</xdr:col>
      <xdr:colOff>303118</xdr:colOff>
      <xdr:row>10</xdr:row>
      <xdr:rowOff>163606</xdr:rowOff>
    </xdr:to>
    <xdr:sp macro="" textlink="">
      <xdr:nvSpPr>
        <xdr:cNvPr id="5" name="Rounded Rectangle 4">
          <a:hlinkClick xmlns:r="http://schemas.openxmlformats.org/officeDocument/2006/relationships" r:id="rId6"/>
          <a:extLst>
            <a:ext uri="{FF2B5EF4-FFF2-40B4-BE49-F238E27FC236}">
              <a16:creationId xmlns:a16="http://schemas.microsoft.com/office/drawing/2014/main" id="{00000000-0008-0000-4600-000005000000}"/>
            </a:ext>
          </a:extLst>
        </xdr:cNvPr>
        <xdr:cNvSpPr/>
      </xdr:nvSpPr>
      <xdr:spPr>
        <a:xfrm>
          <a:off x="1620930" y="1758763"/>
          <a:ext cx="2649070" cy="4667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Tabel 9a2. Monev Distribusi Nilai Mata Kuliah Tugas Akhir</a:t>
          </a:r>
        </a:p>
      </xdr:txBody>
    </xdr:sp>
    <xdr:clientData/>
  </xdr:twoCellAnchor>
  <xdr:twoCellAnchor>
    <xdr:from>
      <xdr:col>6</xdr:col>
      <xdr:colOff>458881</xdr:colOff>
      <xdr:row>3</xdr:row>
      <xdr:rowOff>146237</xdr:rowOff>
    </xdr:from>
    <xdr:to>
      <xdr:col>11</xdr:col>
      <xdr:colOff>363631</xdr:colOff>
      <xdr:row>6</xdr:row>
      <xdr:rowOff>41462</xdr:rowOff>
    </xdr:to>
    <xdr:sp macro="" textlink="">
      <xdr:nvSpPr>
        <xdr:cNvPr id="6" name="Rounded Rectangle 5">
          <a:hlinkClick xmlns:r="http://schemas.openxmlformats.org/officeDocument/2006/relationships" r:id="rId7"/>
          <a:extLst>
            <a:ext uri="{FF2B5EF4-FFF2-40B4-BE49-F238E27FC236}">
              <a16:creationId xmlns:a16="http://schemas.microsoft.com/office/drawing/2014/main" id="{00000000-0008-0000-4600-000006000000}"/>
            </a:ext>
          </a:extLst>
        </xdr:cNvPr>
        <xdr:cNvSpPr/>
      </xdr:nvSpPr>
      <xdr:spPr>
        <a:xfrm>
          <a:off x="4425763" y="874619"/>
          <a:ext cx="2930339" cy="4667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Tabel 9d1-1 Lampiran Waktu Tunggu Lulusan (data dari Tracer Study)</a:t>
          </a:r>
        </a:p>
      </xdr:txBody>
    </xdr:sp>
    <xdr:clientData/>
  </xdr:twoCellAnchor>
  <xdr:twoCellAnchor>
    <xdr:from>
      <xdr:col>6</xdr:col>
      <xdr:colOff>468406</xdr:colOff>
      <xdr:row>6</xdr:row>
      <xdr:rowOff>108137</xdr:rowOff>
    </xdr:from>
    <xdr:to>
      <xdr:col>11</xdr:col>
      <xdr:colOff>382681</xdr:colOff>
      <xdr:row>8</xdr:row>
      <xdr:rowOff>31937</xdr:rowOff>
    </xdr:to>
    <xdr:sp macro="" textlink="">
      <xdr:nvSpPr>
        <xdr:cNvPr id="7" name="Rounded Rectangle 6">
          <a:hlinkClick xmlns:r="http://schemas.openxmlformats.org/officeDocument/2006/relationships" r:id="rId8"/>
          <a:extLst>
            <a:ext uri="{FF2B5EF4-FFF2-40B4-BE49-F238E27FC236}">
              <a16:creationId xmlns:a16="http://schemas.microsoft.com/office/drawing/2014/main" id="{00000000-0008-0000-4600-000007000000}"/>
            </a:ext>
          </a:extLst>
        </xdr:cNvPr>
        <xdr:cNvSpPr/>
      </xdr:nvSpPr>
      <xdr:spPr>
        <a:xfrm>
          <a:off x="4435288" y="1408019"/>
          <a:ext cx="2939864"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Tabel 9d2 Kesesuaian Bidang Kerja Lulusan</a:t>
          </a:r>
        </a:p>
      </xdr:txBody>
    </xdr:sp>
    <xdr:clientData/>
  </xdr:twoCellAnchor>
  <xdr:twoCellAnchor>
    <xdr:from>
      <xdr:col>6</xdr:col>
      <xdr:colOff>458881</xdr:colOff>
      <xdr:row>8</xdr:row>
      <xdr:rowOff>79562</xdr:rowOff>
    </xdr:from>
    <xdr:to>
      <xdr:col>11</xdr:col>
      <xdr:colOff>392206</xdr:colOff>
      <xdr:row>10</xdr:row>
      <xdr:rowOff>31937</xdr:rowOff>
    </xdr:to>
    <xdr:sp macro="" textlink="">
      <xdr:nvSpPr>
        <xdr:cNvPr id="8" name="Rounded Rectangle 7">
          <a:hlinkClick xmlns:r="http://schemas.openxmlformats.org/officeDocument/2006/relationships" r:id="rId9"/>
          <a:extLst>
            <a:ext uri="{FF2B5EF4-FFF2-40B4-BE49-F238E27FC236}">
              <a16:creationId xmlns:a16="http://schemas.microsoft.com/office/drawing/2014/main" id="{00000000-0008-0000-4600-000008000000}"/>
            </a:ext>
          </a:extLst>
        </xdr:cNvPr>
        <xdr:cNvSpPr/>
      </xdr:nvSpPr>
      <xdr:spPr>
        <a:xfrm>
          <a:off x="4425763" y="1760444"/>
          <a:ext cx="2958914" cy="33337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Tabel 9d2-1 Lampiran Kesesuaian Bidang Lulusan</a:t>
          </a:r>
        </a:p>
      </xdr:txBody>
    </xdr:sp>
    <xdr:clientData/>
  </xdr:twoCellAnchor>
  <xdr:twoCellAnchor>
    <xdr:from>
      <xdr:col>2</xdr:col>
      <xdr:colOff>93569</xdr:colOff>
      <xdr:row>11</xdr:row>
      <xdr:rowOff>30256</xdr:rowOff>
    </xdr:from>
    <xdr:to>
      <xdr:col>6</xdr:col>
      <xdr:colOff>303119</xdr:colOff>
      <xdr:row>13</xdr:row>
      <xdr:rowOff>182656</xdr:rowOff>
    </xdr:to>
    <xdr:sp macro="" textlink="">
      <xdr:nvSpPr>
        <xdr:cNvPr id="9" name="Rounded Rectangle 8">
          <a:hlinkClick xmlns:r="http://schemas.openxmlformats.org/officeDocument/2006/relationships" r:id="rId10"/>
          <a:extLst>
            <a:ext uri="{FF2B5EF4-FFF2-40B4-BE49-F238E27FC236}">
              <a16:creationId xmlns:a16="http://schemas.microsoft.com/office/drawing/2014/main" id="{00000000-0008-0000-4600-000009000000}"/>
            </a:ext>
          </a:extLst>
        </xdr:cNvPr>
        <xdr:cNvSpPr/>
      </xdr:nvSpPr>
      <xdr:spPr>
        <a:xfrm>
          <a:off x="1639981" y="2282638"/>
          <a:ext cx="2630020" cy="5334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Tabel 9a3. Monev Indeks Prestasi Kumulatif (IPK) Mahasiswa Tugas Akhir</a:t>
          </a:r>
        </a:p>
      </xdr:txBody>
    </xdr:sp>
    <xdr:clientData/>
  </xdr:twoCellAnchor>
  <xdr:twoCellAnchor>
    <xdr:from>
      <xdr:col>2</xdr:col>
      <xdr:colOff>93570</xdr:colOff>
      <xdr:row>14</xdr:row>
      <xdr:rowOff>39781</xdr:rowOff>
    </xdr:from>
    <xdr:to>
      <xdr:col>6</xdr:col>
      <xdr:colOff>290595</xdr:colOff>
      <xdr:row>15</xdr:row>
      <xdr:rowOff>182657</xdr:rowOff>
    </xdr:to>
    <xdr:sp macro="" textlink="">
      <xdr:nvSpPr>
        <xdr:cNvPr id="10" name="Rounded Rectangle 9">
          <a:hlinkClick xmlns:r="http://schemas.openxmlformats.org/officeDocument/2006/relationships" r:id="rId11"/>
          <a:extLst>
            <a:ext uri="{FF2B5EF4-FFF2-40B4-BE49-F238E27FC236}">
              <a16:creationId xmlns:a16="http://schemas.microsoft.com/office/drawing/2014/main" id="{00000000-0008-0000-4600-00000A000000}"/>
            </a:ext>
          </a:extLst>
        </xdr:cNvPr>
        <xdr:cNvSpPr/>
      </xdr:nvSpPr>
      <xdr:spPr>
        <a:xfrm>
          <a:off x="1639982" y="2863663"/>
          <a:ext cx="2617495" cy="333376"/>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Tabel 9.b.1) Prestasi Akademik Mahasiswa</a:t>
          </a:r>
        </a:p>
      </xdr:txBody>
    </xdr:sp>
    <xdr:clientData/>
  </xdr:twoCellAnchor>
  <xdr:twoCellAnchor>
    <xdr:from>
      <xdr:col>2</xdr:col>
      <xdr:colOff>84044</xdr:colOff>
      <xdr:row>16</xdr:row>
      <xdr:rowOff>58830</xdr:rowOff>
    </xdr:from>
    <xdr:to>
      <xdr:col>6</xdr:col>
      <xdr:colOff>303119</xdr:colOff>
      <xdr:row>18</xdr:row>
      <xdr:rowOff>144555</xdr:rowOff>
    </xdr:to>
    <xdr:sp macro="" textlink="">
      <xdr:nvSpPr>
        <xdr:cNvPr id="11" name="Rounded Rectangle 10">
          <a:hlinkClick xmlns:r="http://schemas.openxmlformats.org/officeDocument/2006/relationships" r:id="rId12"/>
          <a:extLst>
            <a:ext uri="{FF2B5EF4-FFF2-40B4-BE49-F238E27FC236}">
              <a16:creationId xmlns:a16="http://schemas.microsoft.com/office/drawing/2014/main" id="{00000000-0008-0000-4600-00000B000000}"/>
            </a:ext>
          </a:extLst>
        </xdr:cNvPr>
        <xdr:cNvSpPr/>
      </xdr:nvSpPr>
      <xdr:spPr>
        <a:xfrm>
          <a:off x="1630456" y="3263712"/>
          <a:ext cx="2639545" cy="4667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Tabel 9.b.2) Prestasi Non-akademik Mahasiswa</a:t>
          </a:r>
        </a:p>
      </xdr:txBody>
    </xdr:sp>
    <xdr:clientData/>
  </xdr:twoCellAnchor>
  <xdr:twoCellAnchor>
    <xdr:from>
      <xdr:col>6</xdr:col>
      <xdr:colOff>477932</xdr:colOff>
      <xdr:row>20</xdr:row>
      <xdr:rowOff>79563</xdr:rowOff>
    </xdr:from>
    <xdr:to>
      <xdr:col>11</xdr:col>
      <xdr:colOff>401731</xdr:colOff>
      <xdr:row>22</xdr:row>
      <xdr:rowOff>41463</xdr:rowOff>
    </xdr:to>
    <xdr:sp macro="" textlink="">
      <xdr:nvSpPr>
        <xdr:cNvPr id="12" name="Rounded Rectangle 11">
          <a:hlinkClick xmlns:r="http://schemas.openxmlformats.org/officeDocument/2006/relationships" r:id="rId13"/>
          <a:extLst>
            <a:ext uri="{FF2B5EF4-FFF2-40B4-BE49-F238E27FC236}">
              <a16:creationId xmlns:a16="http://schemas.microsoft.com/office/drawing/2014/main" id="{00000000-0008-0000-4600-00000C000000}"/>
            </a:ext>
          </a:extLst>
        </xdr:cNvPr>
        <xdr:cNvSpPr/>
      </xdr:nvSpPr>
      <xdr:spPr>
        <a:xfrm>
          <a:off x="4444814" y="4046445"/>
          <a:ext cx="2949388" cy="3429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Tabel 9f1 Publikasi Ilmiah Mahasiswa</a:t>
          </a:r>
        </a:p>
      </xdr:txBody>
    </xdr:sp>
    <xdr:clientData/>
  </xdr:twoCellAnchor>
  <xdr:twoCellAnchor>
    <xdr:from>
      <xdr:col>6</xdr:col>
      <xdr:colOff>468406</xdr:colOff>
      <xdr:row>10</xdr:row>
      <xdr:rowOff>98612</xdr:rowOff>
    </xdr:from>
    <xdr:to>
      <xdr:col>11</xdr:col>
      <xdr:colOff>392206</xdr:colOff>
      <xdr:row>12</xdr:row>
      <xdr:rowOff>50987</xdr:rowOff>
    </xdr:to>
    <xdr:sp macro="" textlink="">
      <xdr:nvSpPr>
        <xdr:cNvPr id="13" name="Rounded Rectangle 12">
          <a:hlinkClick xmlns:r="http://schemas.openxmlformats.org/officeDocument/2006/relationships" r:id="rId14"/>
          <a:extLst>
            <a:ext uri="{FF2B5EF4-FFF2-40B4-BE49-F238E27FC236}">
              <a16:creationId xmlns:a16="http://schemas.microsoft.com/office/drawing/2014/main" id="{00000000-0008-0000-4600-00000D000000}"/>
            </a:ext>
          </a:extLst>
        </xdr:cNvPr>
        <xdr:cNvSpPr/>
      </xdr:nvSpPr>
      <xdr:spPr>
        <a:xfrm>
          <a:off x="4435288" y="2160494"/>
          <a:ext cx="2949389" cy="33337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Tabel 9e1. Tempat Kerja Lulusan</a:t>
          </a:r>
        </a:p>
      </xdr:txBody>
    </xdr:sp>
    <xdr:clientData/>
  </xdr:twoCellAnchor>
  <xdr:twoCellAnchor>
    <xdr:from>
      <xdr:col>6</xdr:col>
      <xdr:colOff>468407</xdr:colOff>
      <xdr:row>12</xdr:row>
      <xdr:rowOff>89086</xdr:rowOff>
    </xdr:from>
    <xdr:to>
      <xdr:col>11</xdr:col>
      <xdr:colOff>401731</xdr:colOff>
      <xdr:row>14</xdr:row>
      <xdr:rowOff>31937</xdr:rowOff>
    </xdr:to>
    <xdr:sp macro="" textlink="">
      <xdr:nvSpPr>
        <xdr:cNvPr id="14" name="Rounded Rectangle 13">
          <a:hlinkClick xmlns:r="http://schemas.openxmlformats.org/officeDocument/2006/relationships" r:id="rId15"/>
          <a:extLst>
            <a:ext uri="{FF2B5EF4-FFF2-40B4-BE49-F238E27FC236}">
              <a16:creationId xmlns:a16="http://schemas.microsoft.com/office/drawing/2014/main" id="{00000000-0008-0000-4600-00000E000000}"/>
            </a:ext>
          </a:extLst>
        </xdr:cNvPr>
        <xdr:cNvSpPr/>
      </xdr:nvSpPr>
      <xdr:spPr>
        <a:xfrm>
          <a:off x="4435289" y="2531968"/>
          <a:ext cx="2958913" cy="323851"/>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Tabel 9e1-1. Lulusan Mendapat Pekerjaan</a:t>
          </a:r>
        </a:p>
      </xdr:txBody>
    </xdr:sp>
    <xdr:clientData/>
  </xdr:twoCellAnchor>
  <xdr:twoCellAnchor>
    <xdr:from>
      <xdr:col>2</xdr:col>
      <xdr:colOff>84043</xdr:colOff>
      <xdr:row>18</xdr:row>
      <xdr:rowOff>182656</xdr:rowOff>
    </xdr:from>
    <xdr:to>
      <xdr:col>6</xdr:col>
      <xdr:colOff>303118</xdr:colOff>
      <xdr:row>20</xdr:row>
      <xdr:rowOff>96931</xdr:rowOff>
    </xdr:to>
    <xdr:sp macro="" textlink="">
      <xdr:nvSpPr>
        <xdr:cNvPr id="15" name="Rounded Rectangle 14">
          <a:hlinkClick xmlns:r="http://schemas.openxmlformats.org/officeDocument/2006/relationships" r:id="rId16"/>
          <a:extLst>
            <a:ext uri="{FF2B5EF4-FFF2-40B4-BE49-F238E27FC236}">
              <a16:creationId xmlns:a16="http://schemas.microsoft.com/office/drawing/2014/main" id="{00000000-0008-0000-4600-00000F000000}"/>
            </a:ext>
          </a:extLst>
        </xdr:cNvPr>
        <xdr:cNvSpPr/>
      </xdr:nvSpPr>
      <xdr:spPr>
        <a:xfrm>
          <a:off x="1630455" y="3768538"/>
          <a:ext cx="2639545" cy="29527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Tabel 9.c Masa Studi Lulusan </a:t>
          </a:r>
        </a:p>
      </xdr:txBody>
    </xdr:sp>
    <xdr:clientData/>
  </xdr:twoCellAnchor>
  <xdr:twoCellAnchor>
    <xdr:from>
      <xdr:col>2</xdr:col>
      <xdr:colOff>45945</xdr:colOff>
      <xdr:row>20</xdr:row>
      <xdr:rowOff>154081</xdr:rowOff>
    </xdr:from>
    <xdr:to>
      <xdr:col>6</xdr:col>
      <xdr:colOff>293595</xdr:colOff>
      <xdr:row>23</xdr:row>
      <xdr:rowOff>1681</xdr:rowOff>
    </xdr:to>
    <xdr:sp macro="" textlink="">
      <xdr:nvSpPr>
        <xdr:cNvPr id="16" name="Rounded Rectangle 15">
          <a:hlinkClick xmlns:r="http://schemas.openxmlformats.org/officeDocument/2006/relationships" r:id="rId17"/>
          <a:extLst>
            <a:ext uri="{FF2B5EF4-FFF2-40B4-BE49-F238E27FC236}">
              <a16:creationId xmlns:a16="http://schemas.microsoft.com/office/drawing/2014/main" id="{00000000-0008-0000-4600-000010000000}"/>
            </a:ext>
          </a:extLst>
        </xdr:cNvPr>
        <xdr:cNvSpPr/>
      </xdr:nvSpPr>
      <xdr:spPr>
        <a:xfrm>
          <a:off x="1592357" y="4120963"/>
          <a:ext cx="2668120" cy="497542"/>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Tabel 9c1. Lampiran Masa Studi Mahasiswa Tugas Akhir/Lulusan</a:t>
          </a:r>
        </a:p>
      </xdr:txBody>
    </xdr:sp>
    <xdr:clientData/>
  </xdr:twoCellAnchor>
  <xdr:twoCellAnchor>
    <xdr:from>
      <xdr:col>2</xdr:col>
      <xdr:colOff>36421</xdr:colOff>
      <xdr:row>23</xdr:row>
      <xdr:rowOff>58831</xdr:rowOff>
    </xdr:from>
    <xdr:to>
      <xdr:col>6</xdr:col>
      <xdr:colOff>274544</xdr:colOff>
      <xdr:row>24</xdr:row>
      <xdr:rowOff>77881</xdr:rowOff>
    </xdr:to>
    <xdr:sp macro="" textlink="">
      <xdr:nvSpPr>
        <xdr:cNvPr id="17" name="Rounded Rectangle 16">
          <a:hlinkClick xmlns:r="http://schemas.openxmlformats.org/officeDocument/2006/relationships" r:id="rId18"/>
          <a:extLst>
            <a:ext uri="{FF2B5EF4-FFF2-40B4-BE49-F238E27FC236}">
              <a16:creationId xmlns:a16="http://schemas.microsoft.com/office/drawing/2014/main" id="{00000000-0008-0000-4600-000011000000}"/>
            </a:ext>
          </a:extLst>
        </xdr:cNvPr>
        <xdr:cNvSpPr/>
      </xdr:nvSpPr>
      <xdr:spPr>
        <a:xfrm>
          <a:off x="1582833" y="4675655"/>
          <a:ext cx="2658593" cy="287991"/>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Tabel 9d1 Waktu Tunggu Lulusan</a:t>
          </a:r>
        </a:p>
      </xdr:txBody>
    </xdr:sp>
    <xdr:clientData/>
  </xdr:twoCellAnchor>
  <xdr:twoCellAnchor>
    <xdr:from>
      <xdr:col>6</xdr:col>
      <xdr:colOff>458882</xdr:colOff>
      <xdr:row>14</xdr:row>
      <xdr:rowOff>98611</xdr:rowOff>
    </xdr:from>
    <xdr:to>
      <xdr:col>11</xdr:col>
      <xdr:colOff>382681</xdr:colOff>
      <xdr:row>16</xdr:row>
      <xdr:rowOff>70037</xdr:rowOff>
    </xdr:to>
    <xdr:sp macro="" textlink="">
      <xdr:nvSpPr>
        <xdr:cNvPr id="18" name="Rounded Rectangle 17">
          <a:hlinkClick xmlns:r="http://schemas.openxmlformats.org/officeDocument/2006/relationships" r:id="rId19"/>
          <a:extLst>
            <a:ext uri="{FF2B5EF4-FFF2-40B4-BE49-F238E27FC236}">
              <a16:creationId xmlns:a16="http://schemas.microsoft.com/office/drawing/2014/main" id="{00000000-0008-0000-4600-000012000000}"/>
            </a:ext>
          </a:extLst>
        </xdr:cNvPr>
        <xdr:cNvSpPr/>
      </xdr:nvSpPr>
      <xdr:spPr>
        <a:xfrm>
          <a:off x="4425764" y="2922493"/>
          <a:ext cx="2949388" cy="352426"/>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Tabel 9e1-2. Lulusan melakukan Kewiraswastaan</a:t>
          </a:r>
        </a:p>
      </xdr:txBody>
    </xdr:sp>
    <xdr:clientData/>
  </xdr:twoCellAnchor>
  <xdr:twoCellAnchor>
    <xdr:from>
      <xdr:col>6</xdr:col>
      <xdr:colOff>468407</xdr:colOff>
      <xdr:row>16</xdr:row>
      <xdr:rowOff>127187</xdr:rowOff>
    </xdr:from>
    <xdr:to>
      <xdr:col>11</xdr:col>
      <xdr:colOff>392206</xdr:colOff>
      <xdr:row>18</xdr:row>
      <xdr:rowOff>60513</xdr:rowOff>
    </xdr:to>
    <xdr:sp macro="" textlink="">
      <xdr:nvSpPr>
        <xdr:cNvPr id="19" name="Rounded Rectangle 18">
          <a:hlinkClick xmlns:r="http://schemas.openxmlformats.org/officeDocument/2006/relationships" r:id="rId20"/>
          <a:extLst>
            <a:ext uri="{FF2B5EF4-FFF2-40B4-BE49-F238E27FC236}">
              <a16:creationId xmlns:a16="http://schemas.microsoft.com/office/drawing/2014/main" id="{00000000-0008-0000-4600-000013000000}"/>
            </a:ext>
          </a:extLst>
        </xdr:cNvPr>
        <xdr:cNvSpPr/>
      </xdr:nvSpPr>
      <xdr:spPr>
        <a:xfrm>
          <a:off x="4435289" y="3332069"/>
          <a:ext cx="2949388" cy="314326"/>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Tabel 9e1-3. Lulusan melakukan Studi Lanjut</a:t>
          </a:r>
          <a:endParaRPr lang="id-ID" sz="1050">
            <a:solidFill>
              <a:srgbClr val="FF0000"/>
            </a:solidFill>
          </a:endParaRPr>
        </a:p>
      </xdr:txBody>
    </xdr:sp>
    <xdr:clientData/>
  </xdr:twoCellAnchor>
  <xdr:twoCellAnchor>
    <xdr:from>
      <xdr:col>6</xdr:col>
      <xdr:colOff>477932</xdr:colOff>
      <xdr:row>18</xdr:row>
      <xdr:rowOff>98612</xdr:rowOff>
    </xdr:from>
    <xdr:to>
      <xdr:col>11</xdr:col>
      <xdr:colOff>392206</xdr:colOff>
      <xdr:row>20</xdr:row>
      <xdr:rowOff>31937</xdr:rowOff>
    </xdr:to>
    <xdr:sp macro="" textlink="">
      <xdr:nvSpPr>
        <xdr:cNvPr id="20" name="Rounded Rectangle 19">
          <a:hlinkClick xmlns:r="http://schemas.openxmlformats.org/officeDocument/2006/relationships" r:id="rId21"/>
          <a:extLst>
            <a:ext uri="{FF2B5EF4-FFF2-40B4-BE49-F238E27FC236}">
              <a16:creationId xmlns:a16="http://schemas.microsoft.com/office/drawing/2014/main" id="{00000000-0008-0000-4600-000014000000}"/>
            </a:ext>
          </a:extLst>
        </xdr:cNvPr>
        <xdr:cNvSpPr/>
      </xdr:nvSpPr>
      <xdr:spPr>
        <a:xfrm>
          <a:off x="4444814" y="3684494"/>
          <a:ext cx="2939863"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Tabel 9e2. Kepuasan Pengguna Lulusan</a:t>
          </a:r>
        </a:p>
      </xdr:txBody>
    </xdr:sp>
    <xdr:clientData/>
  </xdr:twoCellAnchor>
  <xdr:twoCellAnchor>
    <xdr:from>
      <xdr:col>6</xdr:col>
      <xdr:colOff>477932</xdr:colOff>
      <xdr:row>22</xdr:row>
      <xdr:rowOff>89087</xdr:rowOff>
    </xdr:from>
    <xdr:to>
      <xdr:col>11</xdr:col>
      <xdr:colOff>411550</xdr:colOff>
      <xdr:row>23</xdr:row>
      <xdr:rowOff>138953</xdr:rowOff>
    </xdr:to>
    <xdr:sp macro="" textlink="">
      <xdr:nvSpPr>
        <xdr:cNvPr id="21" name="Rounded Rectangle 20">
          <a:hlinkClick xmlns:r="http://schemas.openxmlformats.org/officeDocument/2006/relationships" r:id="rId22"/>
          <a:extLst>
            <a:ext uri="{FF2B5EF4-FFF2-40B4-BE49-F238E27FC236}">
              <a16:creationId xmlns:a16="http://schemas.microsoft.com/office/drawing/2014/main" id="{00000000-0008-0000-4600-000015000000}"/>
            </a:ext>
          </a:extLst>
        </xdr:cNvPr>
        <xdr:cNvSpPr/>
      </xdr:nvSpPr>
      <xdr:spPr>
        <a:xfrm>
          <a:off x="4444814" y="4436969"/>
          <a:ext cx="2959207" cy="318808"/>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Tabel 9f1-1 Lampiran Publikasi Ilmiah Mahasiswa</a:t>
          </a:r>
        </a:p>
      </xdr:txBody>
    </xdr:sp>
    <xdr:clientData/>
  </xdr:twoCellAnchor>
  <xdr:twoCellAnchor>
    <xdr:from>
      <xdr:col>6</xdr:col>
      <xdr:colOff>443194</xdr:colOff>
      <xdr:row>23</xdr:row>
      <xdr:rowOff>184338</xdr:rowOff>
    </xdr:from>
    <xdr:to>
      <xdr:col>11</xdr:col>
      <xdr:colOff>428625</xdr:colOff>
      <xdr:row>25</xdr:row>
      <xdr:rowOff>10647</xdr:rowOff>
    </xdr:to>
    <xdr:sp macro="" textlink="">
      <xdr:nvSpPr>
        <xdr:cNvPr id="22" name="Rounded Rectangle 21">
          <a:hlinkClick xmlns:r="http://schemas.openxmlformats.org/officeDocument/2006/relationships" r:id="rId23"/>
          <a:extLst>
            <a:ext uri="{FF2B5EF4-FFF2-40B4-BE49-F238E27FC236}">
              <a16:creationId xmlns:a16="http://schemas.microsoft.com/office/drawing/2014/main" id="{00000000-0008-0000-4600-000016000000}"/>
            </a:ext>
          </a:extLst>
        </xdr:cNvPr>
        <xdr:cNvSpPr/>
      </xdr:nvSpPr>
      <xdr:spPr>
        <a:xfrm>
          <a:off x="4410076" y="4801162"/>
          <a:ext cx="3011020" cy="28575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Tabel 9f2 Karya Ilmiah Mahasiswa yang Disitasi</a:t>
          </a:r>
        </a:p>
      </xdr:txBody>
    </xdr:sp>
    <xdr:clientData/>
  </xdr:twoCellAnchor>
  <xdr:twoCellAnchor>
    <xdr:from>
      <xdr:col>12</xdr:col>
      <xdr:colOff>41463</xdr:colOff>
      <xdr:row>3</xdr:row>
      <xdr:rowOff>142874</xdr:rowOff>
    </xdr:from>
    <xdr:to>
      <xdr:col>17</xdr:col>
      <xdr:colOff>441512</xdr:colOff>
      <xdr:row>7</xdr:row>
      <xdr:rowOff>56030</xdr:rowOff>
    </xdr:to>
    <xdr:sp macro="" textlink="">
      <xdr:nvSpPr>
        <xdr:cNvPr id="23" name="Rounded Rectangle 22">
          <a:hlinkClick xmlns:r="http://schemas.openxmlformats.org/officeDocument/2006/relationships" r:id="rId24"/>
          <a:extLst>
            <a:ext uri="{FF2B5EF4-FFF2-40B4-BE49-F238E27FC236}">
              <a16:creationId xmlns:a16="http://schemas.microsoft.com/office/drawing/2014/main" id="{00000000-0008-0000-4600-000017000000}"/>
            </a:ext>
          </a:extLst>
        </xdr:cNvPr>
        <xdr:cNvSpPr/>
      </xdr:nvSpPr>
      <xdr:spPr>
        <a:xfrm>
          <a:off x="7639051" y="871256"/>
          <a:ext cx="3011020" cy="675156"/>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Tabel 9f3. Produk/Jasa DTPS yang Dihasilkan Mahasiswa yang Diadopsi oleh Industri/Masyarakat</a:t>
          </a:r>
        </a:p>
      </xdr:txBody>
    </xdr:sp>
    <xdr:clientData/>
  </xdr:twoCellAnchor>
  <xdr:twoCellAnchor>
    <xdr:from>
      <xdr:col>12</xdr:col>
      <xdr:colOff>50989</xdr:colOff>
      <xdr:row>20</xdr:row>
      <xdr:rowOff>128311</xdr:rowOff>
    </xdr:from>
    <xdr:to>
      <xdr:col>17</xdr:col>
      <xdr:colOff>422463</xdr:colOff>
      <xdr:row>22</xdr:row>
      <xdr:rowOff>63878</xdr:rowOff>
    </xdr:to>
    <xdr:sp macro="" textlink="">
      <xdr:nvSpPr>
        <xdr:cNvPr id="24" name="Rounded Rectangle 23">
          <a:hlinkClick xmlns:r="http://schemas.openxmlformats.org/officeDocument/2006/relationships" r:id="rId25"/>
          <a:extLst>
            <a:ext uri="{FF2B5EF4-FFF2-40B4-BE49-F238E27FC236}">
              <a16:creationId xmlns:a16="http://schemas.microsoft.com/office/drawing/2014/main" id="{00000000-0008-0000-4600-000018000000}"/>
            </a:ext>
          </a:extLst>
        </xdr:cNvPr>
        <xdr:cNvSpPr/>
      </xdr:nvSpPr>
      <xdr:spPr>
        <a:xfrm>
          <a:off x="7648577" y="4095193"/>
          <a:ext cx="2982445" cy="316567"/>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Tambahan</a:t>
          </a:r>
          <a:r>
            <a:rPr lang="id-ID" sz="1050" baseline="0"/>
            <a:t> </a:t>
          </a:r>
          <a:endParaRPr lang="id-ID" sz="1050"/>
        </a:p>
      </xdr:txBody>
    </xdr:sp>
    <xdr:clientData/>
  </xdr:twoCellAnchor>
  <xdr:twoCellAnchor>
    <xdr:from>
      <xdr:col>12</xdr:col>
      <xdr:colOff>22413</xdr:colOff>
      <xdr:row>7</xdr:row>
      <xdr:rowOff>109820</xdr:rowOff>
    </xdr:from>
    <xdr:to>
      <xdr:col>17</xdr:col>
      <xdr:colOff>422462</xdr:colOff>
      <xdr:row>10</xdr:row>
      <xdr:rowOff>56031</xdr:rowOff>
    </xdr:to>
    <xdr:sp macro="" textlink="">
      <xdr:nvSpPr>
        <xdr:cNvPr id="25" name="Rounded Rectangle 24">
          <a:hlinkClick xmlns:r="http://schemas.openxmlformats.org/officeDocument/2006/relationships" r:id="rId26"/>
          <a:extLst>
            <a:ext uri="{FF2B5EF4-FFF2-40B4-BE49-F238E27FC236}">
              <a16:creationId xmlns:a16="http://schemas.microsoft.com/office/drawing/2014/main" id="{00000000-0008-0000-4600-000019000000}"/>
            </a:ext>
          </a:extLst>
        </xdr:cNvPr>
        <xdr:cNvSpPr/>
      </xdr:nvSpPr>
      <xdr:spPr>
        <a:xfrm>
          <a:off x="7620001" y="1600202"/>
          <a:ext cx="3011020" cy="517711"/>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 Tabel 9f4-1</a:t>
          </a:r>
          <a:r>
            <a:rPr lang="en-US" sz="1050"/>
            <a:t>,</a:t>
          </a:r>
          <a:r>
            <a:rPr lang="en-US" sz="1050" baseline="0"/>
            <a:t> 2, 3 </a:t>
          </a:r>
          <a:r>
            <a:rPr lang="id-ID" sz="1050"/>
            <a:t>Luaran Penelitian/PkM yang Dihasilkan Mahasiswa</a:t>
          </a:r>
        </a:p>
      </xdr:txBody>
    </xdr:sp>
    <xdr:clientData/>
  </xdr:twoCellAnchor>
  <xdr:twoCellAnchor>
    <xdr:from>
      <xdr:col>12</xdr:col>
      <xdr:colOff>33619</xdr:colOff>
      <xdr:row>10</xdr:row>
      <xdr:rowOff>141757</xdr:rowOff>
    </xdr:from>
    <xdr:to>
      <xdr:col>17</xdr:col>
      <xdr:colOff>424143</xdr:colOff>
      <xdr:row>13</xdr:row>
      <xdr:rowOff>36982</xdr:rowOff>
    </xdr:to>
    <xdr:sp macro="" textlink="">
      <xdr:nvSpPr>
        <xdr:cNvPr id="26" name="Rounded Rectangle 25">
          <a:hlinkClick xmlns:r="http://schemas.openxmlformats.org/officeDocument/2006/relationships" r:id="rId27"/>
          <a:extLst>
            <a:ext uri="{FF2B5EF4-FFF2-40B4-BE49-F238E27FC236}">
              <a16:creationId xmlns:a16="http://schemas.microsoft.com/office/drawing/2014/main" id="{00000000-0008-0000-4600-00001A000000}"/>
            </a:ext>
          </a:extLst>
        </xdr:cNvPr>
        <xdr:cNvSpPr/>
      </xdr:nvSpPr>
      <xdr:spPr>
        <a:xfrm>
          <a:off x="7631207" y="2203639"/>
          <a:ext cx="3001495" cy="4667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Tabel 9g1. Jumlah Mahasiswa yang berkegiatan di luar kampus</a:t>
          </a:r>
        </a:p>
      </xdr:txBody>
    </xdr:sp>
    <xdr:clientData/>
  </xdr:twoCellAnchor>
  <xdr:twoCellAnchor>
    <xdr:from>
      <xdr:col>12</xdr:col>
      <xdr:colOff>39783</xdr:colOff>
      <xdr:row>13</xdr:row>
      <xdr:rowOff>94133</xdr:rowOff>
    </xdr:from>
    <xdr:to>
      <xdr:col>17</xdr:col>
      <xdr:colOff>454399</xdr:colOff>
      <xdr:row>15</xdr:row>
      <xdr:rowOff>179298</xdr:rowOff>
    </xdr:to>
    <xdr:sp macro="" textlink="">
      <xdr:nvSpPr>
        <xdr:cNvPr id="27" name="Rounded Rectangle 26">
          <a:hlinkClick xmlns:r="http://schemas.openxmlformats.org/officeDocument/2006/relationships" r:id="rId28"/>
          <a:extLst>
            <a:ext uri="{FF2B5EF4-FFF2-40B4-BE49-F238E27FC236}">
              <a16:creationId xmlns:a16="http://schemas.microsoft.com/office/drawing/2014/main" id="{00000000-0008-0000-4600-00001B000000}"/>
            </a:ext>
          </a:extLst>
        </xdr:cNvPr>
        <xdr:cNvSpPr/>
      </xdr:nvSpPr>
      <xdr:spPr>
        <a:xfrm>
          <a:off x="7637371" y="2727515"/>
          <a:ext cx="3025587" cy="46616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Tabel 9g2. Jumlah Dosen yang berkegiatan di luar kampus</a:t>
          </a:r>
        </a:p>
      </xdr:txBody>
    </xdr:sp>
    <xdr:clientData/>
  </xdr:twoCellAnchor>
  <xdr:twoCellAnchor>
    <xdr:from>
      <xdr:col>12</xdr:col>
      <xdr:colOff>17371</xdr:colOff>
      <xdr:row>16</xdr:row>
      <xdr:rowOff>27458</xdr:rowOff>
    </xdr:from>
    <xdr:to>
      <xdr:col>17</xdr:col>
      <xdr:colOff>431987</xdr:colOff>
      <xdr:row>18</xdr:row>
      <xdr:rowOff>122708</xdr:rowOff>
    </xdr:to>
    <xdr:sp macro="" textlink="">
      <xdr:nvSpPr>
        <xdr:cNvPr id="28" name="Rounded Rectangle 27">
          <a:hlinkClick xmlns:r="http://schemas.openxmlformats.org/officeDocument/2006/relationships" r:id="rId29"/>
          <a:extLst>
            <a:ext uri="{FF2B5EF4-FFF2-40B4-BE49-F238E27FC236}">
              <a16:creationId xmlns:a16="http://schemas.microsoft.com/office/drawing/2014/main" id="{00000000-0008-0000-4600-00001C000000}"/>
            </a:ext>
          </a:extLst>
        </xdr:cNvPr>
        <xdr:cNvSpPr/>
      </xdr:nvSpPr>
      <xdr:spPr>
        <a:xfrm>
          <a:off x="7614959" y="3232340"/>
          <a:ext cx="3025587" cy="47625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Tabel 9g3. Jumlah Praktisi yang mengajar di dalam kampus </a:t>
          </a:r>
        </a:p>
      </xdr:txBody>
    </xdr:sp>
    <xdr:clientData/>
  </xdr:twoCellAnchor>
  <xdr:twoCellAnchor>
    <xdr:from>
      <xdr:col>12</xdr:col>
      <xdr:colOff>31938</xdr:colOff>
      <xdr:row>18</xdr:row>
      <xdr:rowOff>174817</xdr:rowOff>
    </xdr:from>
    <xdr:to>
      <xdr:col>17</xdr:col>
      <xdr:colOff>412937</xdr:colOff>
      <xdr:row>20</xdr:row>
      <xdr:rowOff>79567</xdr:rowOff>
    </xdr:to>
    <xdr:sp macro="" textlink="">
      <xdr:nvSpPr>
        <xdr:cNvPr id="29" name="Rounded Rectangle 28">
          <a:hlinkClick xmlns:r="http://schemas.openxmlformats.org/officeDocument/2006/relationships" r:id="rId30"/>
          <a:extLst>
            <a:ext uri="{FF2B5EF4-FFF2-40B4-BE49-F238E27FC236}">
              <a16:creationId xmlns:a16="http://schemas.microsoft.com/office/drawing/2014/main" id="{00000000-0008-0000-4600-00001D000000}"/>
            </a:ext>
          </a:extLst>
        </xdr:cNvPr>
        <xdr:cNvSpPr/>
      </xdr:nvSpPr>
      <xdr:spPr>
        <a:xfrm>
          <a:off x="7629526" y="3760699"/>
          <a:ext cx="2991970" cy="28575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050"/>
            <a:t>Tabel 9g4 Program studi berstandar internasional</a:t>
          </a:r>
        </a:p>
      </xdr:txBody>
    </xdr:sp>
    <xdr:clientData/>
  </xdr:twoCellAnchor>
</xdr:wsDr>
</file>

<file path=xl/drawings/drawing72.xml><?xml version="1.0" encoding="utf-8"?>
<xdr:wsDr xmlns:xdr="http://schemas.openxmlformats.org/drawingml/2006/spreadsheetDrawing" xmlns:a="http://schemas.openxmlformats.org/drawingml/2006/main">
  <xdr:twoCellAnchor>
    <xdr:from>
      <xdr:col>5</xdr:col>
      <xdr:colOff>476250</xdr:colOff>
      <xdr:row>0</xdr:row>
      <xdr:rowOff>38100</xdr:rowOff>
    </xdr:from>
    <xdr:to>
      <xdr:col>6</xdr:col>
      <xdr:colOff>581025</xdr:colOff>
      <xdr:row>1</xdr:row>
      <xdr:rowOff>161925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4700-000002000000}"/>
            </a:ext>
          </a:extLst>
        </xdr:cNvPr>
        <xdr:cNvSpPr/>
      </xdr:nvSpPr>
      <xdr:spPr>
        <a:xfrm>
          <a:off x="4629150" y="38100"/>
          <a:ext cx="714375"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73.xml><?xml version="1.0" encoding="utf-8"?>
<xdr:wsDr xmlns:xdr="http://schemas.openxmlformats.org/drawingml/2006/spreadsheetDrawing" xmlns:a="http://schemas.openxmlformats.org/drawingml/2006/main">
  <xdr:twoCellAnchor>
    <xdr:from>
      <xdr:col>8</xdr:col>
      <xdr:colOff>466725</xdr:colOff>
      <xdr:row>0</xdr:row>
      <xdr:rowOff>47625</xdr:rowOff>
    </xdr:from>
    <xdr:to>
      <xdr:col>9</xdr:col>
      <xdr:colOff>571500</xdr:colOff>
      <xdr:row>1</xdr:row>
      <xdr:rowOff>171450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4800-000002000000}"/>
            </a:ext>
          </a:extLst>
        </xdr:cNvPr>
        <xdr:cNvSpPr/>
      </xdr:nvSpPr>
      <xdr:spPr>
        <a:xfrm>
          <a:off x="7239000" y="47625"/>
          <a:ext cx="714375"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74.xml><?xml version="1.0" encoding="utf-8"?>
<xdr:wsDr xmlns:xdr="http://schemas.openxmlformats.org/drawingml/2006/spreadsheetDrawing" xmlns:a="http://schemas.openxmlformats.org/drawingml/2006/main">
  <xdr:twoCellAnchor>
    <xdr:from>
      <xdr:col>11</xdr:col>
      <xdr:colOff>352425</xdr:colOff>
      <xdr:row>0</xdr:row>
      <xdr:rowOff>47625</xdr:rowOff>
    </xdr:from>
    <xdr:to>
      <xdr:col>13</xdr:col>
      <xdr:colOff>304800</xdr:colOff>
      <xdr:row>1</xdr:row>
      <xdr:rowOff>171450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4900-000002000000}"/>
            </a:ext>
          </a:extLst>
        </xdr:cNvPr>
        <xdr:cNvSpPr/>
      </xdr:nvSpPr>
      <xdr:spPr>
        <a:xfrm>
          <a:off x="7410450" y="47625"/>
          <a:ext cx="714375"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75.xml><?xml version="1.0" encoding="utf-8"?>
<xdr:wsDr xmlns:xdr="http://schemas.openxmlformats.org/drawingml/2006/spreadsheetDrawing" xmlns:a="http://schemas.openxmlformats.org/drawingml/2006/main">
  <xdr:twoCellAnchor>
    <xdr:from>
      <xdr:col>5</xdr:col>
      <xdr:colOff>1066800</xdr:colOff>
      <xdr:row>0</xdr:row>
      <xdr:rowOff>28575</xdr:rowOff>
    </xdr:from>
    <xdr:to>
      <xdr:col>5</xdr:col>
      <xdr:colOff>1781175</xdr:colOff>
      <xdr:row>1</xdr:row>
      <xdr:rowOff>152400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4A00-000002000000}"/>
            </a:ext>
          </a:extLst>
        </xdr:cNvPr>
        <xdr:cNvSpPr/>
      </xdr:nvSpPr>
      <xdr:spPr>
        <a:xfrm>
          <a:off x="5181600" y="28575"/>
          <a:ext cx="714375"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76.xml><?xml version="1.0" encoding="utf-8"?>
<xdr:wsDr xmlns:xdr="http://schemas.openxmlformats.org/drawingml/2006/spreadsheetDrawing" xmlns:a="http://schemas.openxmlformats.org/drawingml/2006/main">
  <xdr:twoCellAnchor>
    <xdr:from>
      <xdr:col>7</xdr:col>
      <xdr:colOff>1200150</xdr:colOff>
      <xdr:row>0</xdr:row>
      <xdr:rowOff>0</xdr:rowOff>
    </xdr:from>
    <xdr:to>
      <xdr:col>7</xdr:col>
      <xdr:colOff>1914525</xdr:colOff>
      <xdr:row>1</xdr:row>
      <xdr:rowOff>123825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4B00-000002000000}"/>
            </a:ext>
          </a:extLst>
        </xdr:cNvPr>
        <xdr:cNvSpPr/>
      </xdr:nvSpPr>
      <xdr:spPr>
        <a:xfrm>
          <a:off x="7562850" y="0"/>
          <a:ext cx="714375"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77.xml><?xml version="1.0" encoding="utf-8"?>
<xdr:wsDr xmlns:xdr="http://schemas.openxmlformats.org/drawingml/2006/spreadsheetDrawing" xmlns:a="http://schemas.openxmlformats.org/drawingml/2006/main">
  <xdr:twoCellAnchor>
    <xdr:from>
      <xdr:col>7</xdr:col>
      <xdr:colOff>1238250</xdr:colOff>
      <xdr:row>0</xdr:row>
      <xdr:rowOff>28575</xdr:rowOff>
    </xdr:from>
    <xdr:to>
      <xdr:col>7</xdr:col>
      <xdr:colOff>1952625</xdr:colOff>
      <xdr:row>1</xdr:row>
      <xdr:rowOff>152400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4C00-000002000000}"/>
            </a:ext>
          </a:extLst>
        </xdr:cNvPr>
        <xdr:cNvSpPr/>
      </xdr:nvSpPr>
      <xdr:spPr>
        <a:xfrm>
          <a:off x="7600950" y="28575"/>
          <a:ext cx="714375"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78.xml><?xml version="1.0" encoding="utf-8"?>
<xdr:wsDr xmlns:xdr="http://schemas.openxmlformats.org/drawingml/2006/spreadsheetDrawing" xmlns:a="http://schemas.openxmlformats.org/drawingml/2006/main">
  <xdr:twoCellAnchor>
    <xdr:from>
      <xdr:col>10</xdr:col>
      <xdr:colOff>228600</xdr:colOff>
      <xdr:row>0</xdr:row>
      <xdr:rowOff>47625</xdr:rowOff>
    </xdr:from>
    <xdr:to>
      <xdr:col>10</xdr:col>
      <xdr:colOff>942975</xdr:colOff>
      <xdr:row>1</xdr:row>
      <xdr:rowOff>171450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4D00-000002000000}"/>
            </a:ext>
          </a:extLst>
        </xdr:cNvPr>
        <xdr:cNvSpPr/>
      </xdr:nvSpPr>
      <xdr:spPr>
        <a:xfrm>
          <a:off x="7410450" y="47625"/>
          <a:ext cx="714375"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79.xml><?xml version="1.0" encoding="utf-8"?>
<xdr:wsDr xmlns:xdr="http://schemas.openxmlformats.org/drawingml/2006/spreadsheetDrawing" xmlns:a="http://schemas.openxmlformats.org/drawingml/2006/main">
  <xdr:twoCellAnchor>
    <xdr:from>
      <xdr:col>5</xdr:col>
      <xdr:colOff>590550</xdr:colOff>
      <xdr:row>0</xdr:row>
      <xdr:rowOff>38100</xdr:rowOff>
    </xdr:from>
    <xdr:to>
      <xdr:col>5</xdr:col>
      <xdr:colOff>1304925</xdr:colOff>
      <xdr:row>1</xdr:row>
      <xdr:rowOff>161925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4E00-000002000000}"/>
            </a:ext>
          </a:extLst>
        </xdr:cNvPr>
        <xdr:cNvSpPr/>
      </xdr:nvSpPr>
      <xdr:spPr>
        <a:xfrm>
          <a:off x="5724525" y="38100"/>
          <a:ext cx="714375"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488175</xdr:colOff>
      <xdr:row>4</xdr:row>
      <xdr:rowOff>180975</xdr:rowOff>
    </xdr:from>
    <xdr:to>
      <xdr:col>14</xdr:col>
      <xdr:colOff>45454</xdr:colOff>
      <xdr:row>19</xdr:row>
      <xdr:rowOff>71629</xdr:rowOff>
    </xdr:to>
    <xdr:pic>
      <xdr:nvPicPr>
        <xdr:cNvPr id="9" name="Picture 8">
          <a:extLst>
            <a:ext uri="{FF2B5EF4-FFF2-40B4-BE49-F238E27FC236}">
              <a16:creationId xmlns:a16="http://schemas.microsoft.com/office/drawing/2014/main" id="{00000000-0008-0000-07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5400" y="762000"/>
          <a:ext cx="2795779" cy="2795779"/>
        </a:xfrm>
        <a:prstGeom prst="rect">
          <a:avLst/>
        </a:prstGeom>
      </xdr:spPr>
    </xdr:pic>
    <xdr:clientData/>
  </xdr:twoCellAnchor>
  <xdr:twoCellAnchor editAs="oneCell">
    <xdr:from>
      <xdr:col>2</xdr:col>
      <xdr:colOff>0</xdr:colOff>
      <xdr:row>4</xdr:row>
      <xdr:rowOff>66675</xdr:rowOff>
    </xdr:from>
    <xdr:to>
      <xdr:col>5</xdr:col>
      <xdr:colOff>558217</xdr:colOff>
      <xdr:row>20</xdr:row>
      <xdr:rowOff>104775</xdr:rowOff>
    </xdr:to>
    <xdr:pic>
      <xdr:nvPicPr>
        <xdr:cNvPr id="10" name="Picture 9">
          <a:extLst>
            <a:ext uri="{FF2B5EF4-FFF2-40B4-BE49-F238E27FC236}">
              <a16:creationId xmlns:a16="http://schemas.microsoft.com/office/drawing/2014/main" id="{00000000-0008-0000-07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85850" y="647700"/>
          <a:ext cx="2387017" cy="3133725"/>
        </a:xfrm>
        <a:prstGeom prst="rect">
          <a:avLst/>
        </a:prstGeom>
      </xdr:spPr>
    </xdr:pic>
    <xdr:clientData/>
  </xdr:twoCellAnchor>
  <xdr:twoCellAnchor>
    <xdr:from>
      <xdr:col>2</xdr:col>
      <xdr:colOff>0</xdr:colOff>
      <xdr:row>7</xdr:row>
      <xdr:rowOff>38100</xdr:rowOff>
    </xdr:from>
    <xdr:to>
      <xdr:col>7</xdr:col>
      <xdr:colOff>123824</xdr:colOff>
      <xdr:row>8</xdr:row>
      <xdr:rowOff>161925</xdr:rowOff>
    </xdr:to>
    <xdr:sp macro="" textlink="">
      <xdr:nvSpPr>
        <xdr:cNvPr id="2" name="Rounded Rectangle 1">
          <a:hlinkClick xmlns:r="http://schemas.openxmlformats.org/officeDocument/2006/relationships" r:id="rId3"/>
          <a:extLst>
            <a:ext uri="{FF2B5EF4-FFF2-40B4-BE49-F238E27FC236}">
              <a16:creationId xmlns:a16="http://schemas.microsoft.com/office/drawing/2014/main" id="{00000000-0008-0000-0700-000002000000}"/>
            </a:ext>
          </a:extLst>
        </xdr:cNvPr>
        <xdr:cNvSpPr/>
      </xdr:nvSpPr>
      <xdr:spPr>
        <a:xfrm>
          <a:off x="1419224" y="1238250"/>
          <a:ext cx="3171825"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200"/>
            <a:t>Tabel 3a Seleksi Mahasiswa Baru</a:t>
          </a:r>
        </a:p>
      </xdr:txBody>
    </xdr:sp>
    <xdr:clientData/>
  </xdr:twoCellAnchor>
  <xdr:twoCellAnchor>
    <xdr:from>
      <xdr:col>11</xdr:col>
      <xdr:colOff>38101</xdr:colOff>
      <xdr:row>14</xdr:row>
      <xdr:rowOff>123825</xdr:rowOff>
    </xdr:from>
    <xdr:to>
      <xdr:col>13</xdr:col>
      <xdr:colOff>219075</xdr:colOff>
      <xdr:row>16</xdr:row>
      <xdr:rowOff>57150</xdr:rowOff>
    </xdr:to>
    <xdr:sp macro="" textlink="">
      <xdr:nvSpPr>
        <xdr:cNvPr id="3" name="Rounded Rectangle 2">
          <a:hlinkClick xmlns:r="http://schemas.openxmlformats.org/officeDocument/2006/relationships" r:id="rId4"/>
          <a:extLst>
            <a:ext uri="{FF2B5EF4-FFF2-40B4-BE49-F238E27FC236}">
              <a16:creationId xmlns:a16="http://schemas.microsoft.com/office/drawing/2014/main" id="{00000000-0008-0000-0700-000003000000}"/>
            </a:ext>
          </a:extLst>
        </xdr:cNvPr>
        <xdr:cNvSpPr/>
      </xdr:nvSpPr>
      <xdr:spPr>
        <a:xfrm>
          <a:off x="6943726" y="2657475"/>
          <a:ext cx="981074"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twoCellAnchor>
    <xdr:from>
      <xdr:col>2</xdr:col>
      <xdr:colOff>0</xdr:colOff>
      <xdr:row>9</xdr:row>
      <xdr:rowOff>95250</xdr:rowOff>
    </xdr:from>
    <xdr:to>
      <xdr:col>7</xdr:col>
      <xdr:colOff>110150</xdr:colOff>
      <xdr:row>11</xdr:row>
      <xdr:rowOff>28575</xdr:rowOff>
    </xdr:to>
    <xdr:sp macro="" textlink="">
      <xdr:nvSpPr>
        <xdr:cNvPr id="4" name="Rounded Rectangle 3">
          <a:hlinkClick xmlns:r="http://schemas.openxmlformats.org/officeDocument/2006/relationships" r:id="rId5"/>
          <a:extLst>
            <a:ext uri="{FF2B5EF4-FFF2-40B4-BE49-F238E27FC236}">
              <a16:creationId xmlns:a16="http://schemas.microsoft.com/office/drawing/2014/main" id="{00000000-0008-0000-0700-000004000000}"/>
            </a:ext>
          </a:extLst>
        </xdr:cNvPr>
        <xdr:cNvSpPr/>
      </xdr:nvSpPr>
      <xdr:spPr>
        <a:xfrm>
          <a:off x="1419225" y="1676400"/>
          <a:ext cx="3158150"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200"/>
            <a:t>Tabel 3a-1 Lampiran Seleksi Mahasiswa Baru</a:t>
          </a:r>
        </a:p>
      </xdr:txBody>
    </xdr:sp>
    <xdr:clientData/>
  </xdr:twoCellAnchor>
  <xdr:twoCellAnchor>
    <xdr:from>
      <xdr:col>2</xdr:col>
      <xdr:colOff>0</xdr:colOff>
      <xdr:row>11</xdr:row>
      <xdr:rowOff>133350</xdr:rowOff>
    </xdr:from>
    <xdr:to>
      <xdr:col>7</xdr:col>
      <xdr:colOff>123824</xdr:colOff>
      <xdr:row>13</xdr:row>
      <xdr:rowOff>66675</xdr:rowOff>
    </xdr:to>
    <xdr:sp macro="" textlink="">
      <xdr:nvSpPr>
        <xdr:cNvPr id="5" name="Rounded Rectangle 4">
          <a:hlinkClick xmlns:r="http://schemas.openxmlformats.org/officeDocument/2006/relationships" r:id="rId6"/>
          <a:extLst>
            <a:ext uri="{FF2B5EF4-FFF2-40B4-BE49-F238E27FC236}">
              <a16:creationId xmlns:a16="http://schemas.microsoft.com/office/drawing/2014/main" id="{00000000-0008-0000-0700-000005000000}"/>
            </a:ext>
          </a:extLst>
        </xdr:cNvPr>
        <xdr:cNvSpPr/>
      </xdr:nvSpPr>
      <xdr:spPr>
        <a:xfrm>
          <a:off x="1419224" y="2095500"/>
          <a:ext cx="3171825"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200"/>
            <a:t>Tabel 3a-2 Lampiran Mahasiswa Aktif</a:t>
          </a:r>
        </a:p>
      </xdr:txBody>
    </xdr:sp>
    <xdr:clientData/>
  </xdr:twoCellAnchor>
  <xdr:twoCellAnchor>
    <xdr:from>
      <xdr:col>7</xdr:col>
      <xdr:colOff>352425</xdr:colOff>
      <xdr:row>7</xdr:row>
      <xdr:rowOff>38100</xdr:rowOff>
    </xdr:from>
    <xdr:to>
      <xdr:col>13</xdr:col>
      <xdr:colOff>272075</xdr:colOff>
      <xdr:row>8</xdr:row>
      <xdr:rowOff>161925</xdr:rowOff>
    </xdr:to>
    <xdr:sp macro="" textlink="">
      <xdr:nvSpPr>
        <xdr:cNvPr id="6" name="Rounded Rectangle 5">
          <a:hlinkClick xmlns:r="http://schemas.openxmlformats.org/officeDocument/2006/relationships" r:id="rId7"/>
          <a:extLst>
            <a:ext uri="{FF2B5EF4-FFF2-40B4-BE49-F238E27FC236}">
              <a16:creationId xmlns:a16="http://schemas.microsoft.com/office/drawing/2014/main" id="{00000000-0008-0000-0700-000006000000}"/>
            </a:ext>
          </a:extLst>
        </xdr:cNvPr>
        <xdr:cNvSpPr/>
      </xdr:nvSpPr>
      <xdr:spPr>
        <a:xfrm>
          <a:off x="4819650" y="1238250"/>
          <a:ext cx="3158150"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200"/>
            <a:t>Tabel 3b.  Mahasiswa Asing</a:t>
          </a:r>
        </a:p>
      </xdr:txBody>
    </xdr:sp>
    <xdr:clientData/>
  </xdr:twoCellAnchor>
  <xdr:twoCellAnchor>
    <xdr:from>
      <xdr:col>7</xdr:col>
      <xdr:colOff>333375</xdr:colOff>
      <xdr:row>9</xdr:row>
      <xdr:rowOff>95250</xdr:rowOff>
    </xdr:from>
    <xdr:to>
      <xdr:col>13</xdr:col>
      <xdr:colOff>253025</xdr:colOff>
      <xdr:row>11</xdr:row>
      <xdr:rowOff>28575</xdr:rowOff>
    </xdr:to>
    <xdr:sp macro="" textlink="">
      <xdr:nvSpPr>
        <xdr:cNvPr id="7" name="Rounded Rectangle 6">
          <a:hlinkClick xmlns:r="http://schemas.openxmlformats.org/officeDocument/2006/relationships" r:id="rId8"/>
          <a:extLst>
            <a:ext uri="{FF2B5EF4-FFF2-40B4-BE49-F238E27FC236}">
              <a16:creationId xmlns:a16="http://schemas.microsoft.com/office/drawing/2014/main" id="{00000000-0008-0000-0700-000007000000}"/>
            </a:ext>
          </a:extLst>
        </xdr:cNvPr>
        <xdr:cNvSpPr/>
      </xdr:nvSpPr>
      <xdr:spPr>
        <a:xfrm>
          <a:off x="4800600" y="1676400"/>
          <a:ext cx="3158150"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200"/>
            <a:t>Tabel 3b-1 Lampiran Mahasiswa Asing</a:t>
          </a:r>
        </a:p>
      </xdr:txBody>
    </xdr:sp>
    <xdr:clientData/>
  </xdr:twoCellAnchor>
  <xdr:twoCellAnchor>
    <xdr:from>
      <xdr:col>7</xdr:col>
      <xdr:colOff>333374</xdr:colOff>
      <xdr:row>11</xdr:row>
      <xdr:rowOff>133350</xdr:rowOff>
    </xdr:from>
    <xdr:to>
      <xdr:col>13</xdr:col>
      <xdr:colOff>266699</xdr:colOff>
      <xdr:row>13</xdr:row>
      <xdr:rowOff>66675</xdr:rowOff>
    </xdr:to>
    <xdr:sp macro="" textlink="">
      <xdr:nvSpPr>
        <xdr:cNvPr id="8" name="Rounded Rectangle 7">
          <a:hlinkClick xmlns:r="http://schemas.openxmlformats.org/officeDocument/2006/relationships" r:id="rId9"/>
          <a:extLst>
            <a:ext uri="{FF2B5EF4-FFF2-40B4-BE49-F238E27FC236}">
              <a16:creationId xmlns:a16="http://schemas.microsoft.com/office/drawing/2014/main" id="{00000000-0008-0000-0700-000008000000}"/>
            </a:ext>
          </a:extLst>
        </xdr:cNvPr>
        <xdr:cNvSpPr/>
      </xdr:nvSpPr>
      <xdr:spPr>
        <a:xfrm>
          <a:off x="4800599" y="2095500"/>
          <a:ext cx="3171825"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id-ID" sz="1200"/>
            <a:t>Tabel 3c Layanan Kemahasiswaan</a:t>
          </a:r>
        </a:p>
      </xdr:txBody>
    </xdr:sp>
    <xdr:clientData/>
  </xdr:twoCellAnchor>
</xdr:wsDr>
</file>

<file path=xl/drawings/drawing80.xml><?xml version="1.0" encoding="utf-8"?>
<xdr:wsDr xmlns:xdr="http://schemas.openxmlformats.org/drawingml/2006/spreadsheetDrawing" xmlns:a="http://schemas.openxmlformats.org/drawingml/2006/main">
  <xdr:twoCellAnchor>
    <xdr:from>
      <xdr:col>6</xdr:col>
      <xdr:colOff>457200</xdr:colOff>
      <xdr:row>0</xdr:row>
      <xdr:rowOff>47625</xdr:rowOff>
    </xdr:from>
    <xdr:to>
      <xdr:col>7</xdr:col>
      <xdr:colOff>561975</xdr:colOff>
      <xdr:row>1</xdr:row>
      <xdr:rowOff>171450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4F00-000002000000}"/>
            </a:ext>
          </a:extLst>
        </xdr:cNvPr>
        <xdr:cNvSpPr/>
      </xdr:nvSpPr>
      <xdr:spPr>
        <a:xfrm>
          <a:off x="4829175" y="47625"/>
          <a:ext cx="714375"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81.xml><?xml version="1.0" encoding="utf-8"?>
<xdr:wsDr xmlns:xdr="http://schemas.openxmlformats.org/drawingml/2006/spreadsheetDrawing" xmlns:a="http://schemas.openxmlformats.org/drawingml/2006/main">
  <xdr:twoCellAnchor>
    <xdr:from>
      <xdr:col>6</xdr:col>
      <xdr:colOff>180975</xdr:colOff>
      <xdr:row>0</xdr:row>
      <xdr:rowOff>57150</xdr:rowOff>
    </xdr:from>
    <xdr:to>
      <xdr:col>6</xdr:col>
      <xdr:colOff>895350</xdr:colOff>
      <xdr:row>1</xdr:row>
      <xdr:rowOff>180975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5000-000002000000}"/>
            </a:ext>
          </a:extLst>
        </xdr:cNvPr>
        <xdr:cNvSpPr/>
      </xdr:nvSpPr>
      <xdr:spPr>
        <a:xfrm>
          <a:off x="6915150" y="57150"/>
          <a:ext cx="714375"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82.xml><?xml version="1.0" encoding="utf-8"?>
<xdr:wsDr xmlns:xdr="http://schemas.openxmlformats.org/drawingml/2006/spreadsheetDrawing" xmlns:a="http://schemas.openxmlformats.org/drawingml/2006/main">
  <xdr:twoCellAnchor>
    <xdr:from>
      <xdr:col>6</xdr:col>
      <xdr:colOff>552450</xdr:colOff>
      <xdr:row>0</xdr:row>
      <xdr:rowOff>28575</xdr:rowOff>
    </xdr:from>
    <xdr:to>
      <xdr:col>6</xdr:col>
      <xdr:colOff>1266825</xdr:colOff>
      <xdr:row>1</xdr:row>
      <xdr:rowOff>152400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5100-000002000000}"/>
            </a:ext>
          </a:extLst>
        </xdr:cNvPr>
        <xdr:cNvSpPr/>
      </xdr:nvSpPr>
      <xdr:spPr>
        <a:xfrm>
          <a:off x="5867400" y="28575"/>
          <a:ext cx="714375"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83.xml><?xml version="1.0" encoding="utf-8"?>
<xdr:wsDr xmlns:xdr="http://schemas.openxmlformats.org/drawingml/2006/spreadsheetDrawing" xmlns:a="http://schemas.openxmlformats.org/drawingml/2006/main">
  <xdr:twoCellAnchor>
    <xdr:from>
      <xdr:col>6</xdr:col>
      <xdr:colOff>200025</xdr:colOff>
      <xdr:row>0</xdr:row>
      <xdr:rowOff>57150</xdr:rowOff>
    </xdr:from>
    <xdr:to>
      <xdr:col>6</xdr:col>
      <xdr:colOff>914400</xdr:colOff>
      <xdr:row>1</xdr:row>
      <xdr:rowOff>180975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5200-000002000000}"/>
            </a:ext>
          </a:extLst>
        </xdr:cNvPr>
        <xdr:cNvSpPr/>
      </xdr:nvSpPr>
      <xdr:spPr>
        <a:xfrm>
          <a:off x="6934200" y="57150"/>
          <a:ext cx="714375"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84.xml><?xml version="1.0" encoding="utf-8"?>
<xdr:wsDr xmlns:xdr="http://schemas.openxmlformats.org/drawingml/2006/spreadsheetDrawing" xmlns:a="http://schemas.openxmlformats.org/drawingml/2006/main">
  <xdr:twoCellAnchor>
    <xdr:from>
      <xdr:col>6</xdr:col>
      <xdr:colOff>9525</xdr:colOff>
      <xdr:row>0</xdr:row>
      <xdr:rowOff>66675</xdr:rowOff>
    </xdr:from>
    <xdr:to>
      <xdr:col>6</xdr:col>
      <xdr:colOff>723900</xdr:colOff>
      <xdr:row>2</xdr:row>
      <xdr:rowOff>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5300-000002000000}"/>
            </a:ext>
          </a:extLst>
        </xdr:cNvPr>
        <xdr:cNvSpPr/>
      </xdr:nvSpPr>
      <xdr:spPr>
        <a:xfrm>
          <a:off x="5819775" y="66675"/>
          <a:ext cx="714375"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85.xml><?xml version="1.0" encoding="utf-8"?>
<xdr:wsDr xmlns:xdr="http://schemas.openxmlformats.org/drawingml/2006/spreadsheetDrawing" xmlns:a="http://schemas.openxmlformats.org/drawingml/2006/main">
  <xdr:twoCellAnchor>
    <xdr:from>
      <xdr:col>7</xdr:col>
      <xdr:colOff>1266825</xdr:colOff>
      <xdr:row>0</xdr:row>
      <xdr:rowOff>76200</xdr:rowOff>
    </xdr:from>
    <xdr:to>
      <xdr:col>7</xdr:col>
      <xdr:colOff>1981200</xdr:colOff>
      <xdr:row>2</xdr:row>
      <xdr:rowOff>9525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5400-000002000000}"/>
            </a:ext>
          </a:extLst>
        </xdr:cNvPr>
        <xdr:cNvSpPr/>
      </xdr:nvSpPr>
      <xdr:spPr>
        <a:xfrm>
          <a:off x="7372350" y="76200"/>
          <a:ext cx="714375"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86.xml><?xml version="1.0" encoding="utf-8"?>
<xdr:wsDr xmlns:xdr="http://schemas.openxmlformats.org/drawingml/2006/spreadsheetDrawing" xmlns:a="http://schemas.openxmlformats.org/drawingml/2006/main">
  <xdr:twoCellAnchor>
    <xdr:from>
      <xdr:col>11</xdr:col>
      <xdr:colOff>355600</xdr:colOff>
      <xdr:row>0</xdr:row>
      <xdr:rowOff>63500</xdr:rowOff>
    </xdr:from>
    <xdr:to>
      <xdr:col>11</xdr:col>
      <xdr:colOff>1069975</xdr:colOff>
      <xdr:row>1</xdr:row>
      <xdr:rowOff>187325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5500-000002000000}"/>
            </a:ext>
          </a:extLst>
        </xdr:cNvPr>
        <xdr:cNvSpPr/>
      </xdr:nvSpPr>
      <xdr:spPr>
        <a:xfrm>
          <a:off x="10782300" y="63500"/>
          <a:ext cx="714375"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87.xml><?xml version="1.0" encoding="utf-8"?>
<xdr:wsDr xmlns:xdr="http://schemas.openxmlformats.org/drawingml/2006/spreadsheetDrawing" xmlns:a="http://schemas.openxmlformats.org/drawingml/2006/main">
  <xdr:twoCellAnchor>
    <xdr:from>
      <xdr:col>10</xdr:col>
      <xdr:colOff>9525</xdr:colOff>
      <xdr:row>0</xdr:row>
      <xdr:rowOff>57150</xdr:rowOff>
    </xdr:from>
    <xdr:to>
      <xdr:col>10</xdr:col>
      <xdr:colOff>723900</xdr:colOff>
      <xdr:row>1</xdr:row>
      <xdr:rowOff>180975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5600-000002000000}"/>
            </a:ext>
          </a:extLst>
        </xdr:cNvPr>
        <xdr:cNvSpPr/>
      </xdr:nvSpPr>
      <xdr:spPr>
        <a:xfrm>
          <a:off x="8077200" y="57150"/>
          <a:ext cx="714375"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88.xml><?xml version="1.0" encoding="utf-8"?>
<xdr:wsDr xmlns:xdr="http://schemas.openxmlformats.org/drawingml/2006/spreadsheetDrawing" xmlns:a="http://schemas.openxmlformats.org/drawingml/2006/main">
  <xdr:twoCellAnchor>
    <xdr:from>
      <xdr:col>7</xdr:col>
      <xdr:colOff>447675</xdr:colOff>
      <xdr:row>0</xdr:row>
      <xdr:rowOff>47625</xdr:rowOff>
    </xdr:from>
    <xdr:to>
      <xdr:col>7</xdr:col>
      <xdr:colOff>1162050</xdr:colOff>
      <xdr:row>1</xdr:row>
      <xdr:rowOff>171450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5700-000002000000}"/>
            </a:ext>
          </a:extLst>
        </xdr:cNvPr>
        <xdr:cNvSpPr/>
      </xdr:nvSpPr>
      <xdr:spPr>
        <a:xfrm>
          <a:off x="5629275" y="47625"/>
          <a:ext cx="714375"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89.xml><?xml version="1.0" encoding="utf-8"?>
<xdr:wsDr xmlns:xdr="http://schemas.openxmlformats.org/drawingml/2006/spreadsheetDrawing" xmlns:a="http://schemas.openxmlformats.org/drawingml/2006/main">
  <xdr:twoCellAnchor>
    <xdr:from>
      <xdr:col>8</xdr:col>
      <xdr:colOff>533400</xdr:colOff>
      <xdr:row>0</xdr:row>
      <xdr:rowOff>66675</xdr:rowOff>
    </xdr:from>
    <xdr:to>
      <xdr:col>9</xdr:col>
      <xdr:colOff>552450</xdr:colOff>
      <xdr:row>2</xdr:row>
      <xdr:rowOff>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5800-000002000000}"/>
            </a:ext>
          </a:extLst>
        </xdr:cNvPr>
        <xdr:cNvSpPr/>
      </xdr:nvSpPr>
      <xdr:spPr>
        <a:xfrm>
          <a:off x="6696075" y="66675"/>
          <a:ext cx="714375"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95250</xdr:colOff>
      <xdr:row>0</xdr:row>
      <xdr:rowOff>34089</xdr:rowOff>
    </xdr:from>
    <xdr:to>
      <xdr:col>9</xdr:col>
      <xdr:colOff>1132973</xdr:colOff>
      <xdr:row>1</xdr:row>
      <xdr:rowOff>157914</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7645066" y="34089"/>
          <a:ext cx="1037723"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90.xml><?xml version="1.0" encoding="utf-8"?>
<xdr:wsDr xmlns:xdr="http://schemas.openxmlformats.org/drawingml/2006/spreadsheetDrawing" xmlns:a="http://schemas.openxmlformats.org/drawingml/2006/main">
  <xdr:twoCellAnchor>
    <xdr:from>
      <xdr:col>6</xdr:col>
      <xdr:colOff>1981200</xdr:colOff>
      <xdr:row>0</xdr:row>
      <xdr:rowOff>66675</xdr:rowOff>
    </xdr:from>
    <xdr:to>
      <xdr:col>6</xdr:col>
      <xdr:colOff>2695575</xdr:colOff>
      <xdr:row>2</xdr:row>
      <xdr:rowOff>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5900-000002000000}"/>
            </a:ext>
          </a:extLst>
        </xdr:cNvPr>
        <xdr:cNvSpPr/>
      </xdr:nvSpPr>
      <xdr:spPr>
        <a:xfrm>
          <a:off x="9315450" y="66675"/>
          <a:ext cx="714375"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91.xml><?xml version="1.0" encoding="utf-8"?>
<xdr:wsDr xmlns:xdr="http://schemas.openxmlformats.org/drawingml/2006/spreadsheetDrawing" xmlns:a="http://schemas.openxmlformats.org/drawingml/2006/main">
  <xdr:twoCellAnchor>
    <xdr:from>
      <xdr:col>4</xdr:col>
      <xdr:colOff>201706</xdr:colOff>
      <xdr:row>0</xdr:row>
      <xdr:rowOff>47625</xdr:rowOff>
    </xdr:from>
    <xdr:to>
      <xdr:col>5</xdr:col>
      <xdr:colOff>5043</xdr:colOff>
      <xdr:row>1</xdr:row>
      <xdr:rowOff>171450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5A00-000002000000}"/>
            </a:ext>
          </a:extLst>
        </xdr:cNvPr>
        <xdr:cNvSpPr/>
      </xdr:nvSpPr>
      <xdr:spPr>
        <a:xfrm>
          <a:off x="6499412" y="47625"/>
          <a:ext cx="912719" cy="325531"/>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92.xml><?xml version="1.0" encoding="utf-8"?>
<xdr:wsDr xmlns:xdr="http://schemas.openxmlformats.org/drawingml/2006/spreadsheetDrawing" xmlns:a="http://schemas.openxmlformats.org/drawingml/2006/main">
  <xdr:twoCellAnchor>
    <xdr:from>
      <xdr:col>5</xdr:col>
      <xdr:colOff>1759323</xdr:colOff>
      <xdr:row>0</xdr:row>
      <xdr:rowOff>47625</xdr:rowOff>
    </xdr:from>
    <xdr:to>
      <xdr:col>6</xdr:col>
      <xdr:colOff>485775</xdr:colOff>
      <xdr:row>1</xdr:row>
      <xdr:rowOff>171450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5B00-000002000000}"/>
            </a:ext>
          </a:extLst>
        </xdr:cNvPr>
        <xdr:cNvSpPr/>
      </xdr:nvSpPr>
      <xdr:spPr>
        <a:xfrm>
          <a:off x="7575176" y="47625"/>
          <a:ext cx="866775" cy="325531"/>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93.xml><?xml version="1.0" encoding="utf-8"?>
<xdr:wsDr xmlns:xdr="http://schemas.openxmlformats.org/drawingml/2006/spreadsheetDrawing" xmlns:a="http://schemas.openxmlformats.org/drawingml/2006/main">
  <xdr:twoCellAnchor>
    <xdr:from>
      <xdr:col>5</xdr:col>
      <xdr:colOff>447675</xdr:colOff>
      <xdr:row>0</xdr:row>
      <xdr:rowOff>57150</xdr:rowOff>
    </xdr:from>
    <xdr:to>
      <xdr:col>5</xdr:col>
      <xdr:colOff>1389529</xdr:colOff>
      <xdr:row>1</xdr:row>
      <xdr:rowOff>180975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5C00-000002000000}"/>
            </a:ext>
          </a:extLst>
        </xdr:cNvPr>
        <xdr:cNvSpPr/>
      </xdr:nvSpPr>
      <xdr:spPr>
        <a:xfrm>
          <a:off x="7126381" y="57150"/>
          <a:ext cx="941854" cy="325531"/>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94.xml><?xml version="1.0" encoding="utf-8"?>
<xdr:wsDr xmlns:xdr="http://schemas.openxmlformats.org/drawingml/2006/spreadsheetDrawing" xmlns:a="http://schemas.openxmlformats.org/drawingml/2006/main">
  <xdr:twoCellAnchor>
    <xdr:from>
      <xdr:col>7</xdr:col>
      <xdr:colOff>1876425</xdr:colOff>
      <xdr:row>0</xdr:row>
      <xdr:rowOff>28575</xdr:rowOff>
    </xdr:from>
    <xdr:to>
      <xdr:col>8</xdr:col>
      <xdr:colOff>771525</xdr:colOff>
      <xdr:row>1</xdr:row>
      <xdr:rowOff>152400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5D00-000002000000}"/>
            </a:ext>
          </a:extLst>
        </xdr:cNvPr>
        <xdr:cNvSpPr/>
      </xdr:nvSpPr>
      <xdr:spPr>
        <a:xfrm>
          <a:off x="9801225" y="28575"/>
          <a:ext cx="790575"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95.xml><?xml version="1.0" encoding="utf-8"?>
<xdr:wsDr xmlns:xdr="http://schemas.openxmlformats.org/drawingml/2006/spreadsheetDrawing" xmlns:a="http://schemas.openxmlformats.org/drawingml/2006/main">
  <xdr:twoCellAnchor>
    <xdr:from>
      <xdr:col>7</xdr:col>
      <xdr:colOff>362858</xdr:colOff>
      <xdr:row>0</xdr:row>
      <xdr:rowOff>75595</xdr:rowOff>
    </xdr:from>
    <xdr:to>
      <xdr:col>7</xdr:col>
      <xdr:colOff>1077233</xdr:colOff>
      <xdr:row>1</xdr:row>
      <xdr:rowOff>193372</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5E00-000002000000}"/>
            </a:ext>
          </a:extLst>
        </xdr:cNvPr>
        <xdr:cNvSpPr/>
      </xdr:nvSpPr>
      <xdr:spPr>
        <a:xfrm>
          <a:off x="11278810" y="75595"/>
          <a:ext cx="714375"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96.xml><?xml version="1.0" encoding="utf-8"?>
<xdr:wsDr xmlns:xdr="http://schemas.openxmlformats.org/drawingml/2006/spreadsheetDrawing" xmlns:a="http://schemas.openxmlformats.org/drawingml/2006/main">
  <xdr:twoCellAnchor>
    <xdr:from>
      <xdr:col>13</xdr:col>
      <xdr:colOff>352425</xdr:colOff>
      <xdr:row>0</xdr:row>
      <xdr:rowOff>28575</xdr:rowOff>
    </xdr:from>
    <xdr:to>
      <xdr:col>13</xdr:col>
      <xdr:colOff>1066800</xdr:colOff>
      <xdr:row>1</xdr:row>
      <xdr:rowOff>152400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5F00-000002000000}"/>
            </a:ext>
          </a:extLst>
        </xdr:cNvPr>
        <xdr:cNvSpPr/>
      </xdr:nvSpPr>
      <xdr:spPr>
        <a:xfrm>
          <a:off x="13858875" y="28575"/>
          <a:ext cx="714375"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97.xml><?xml version="1.0" encoding="utf-8"?>
<xdr:wsDr xmlns:xdr="http://schemas.openxmlformats.org/drawingml/2006/spreadsheetDrawing" xmlns:a="http://schemas.openxmlformats.org/drawingml/2006/main">
  <xdr:twoCellAnchor>
    <xdr:from>
      <xdr:col>6</xdr:col>
      <xdr:colOff>9526</xdr:colOff>
      <xdr:row>0</xdr:row>
      <xdr:rowOff>57150</xdr:rowOff>
    </xdr:from>
    <xdr:to>
      <xdr:col>6</xdr:col>
      <xdr:colOff>809626</xdr:colOff>
      <xdr:row>1</xdr:row>
      <xdr:rowOff>180975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6000-000002000000}"/>
            </a:ext>
          </a:extLst>
        </xdr:cNvPr>
        <xdr:cNvSpPr/>
      </xdr:nvSpPr>
      <xdr:spPr>
        <a:xfrm>
          <a:off x="8467726" y="57150"/>
          <a:ext cx="800100"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drawings/drawing98.xml><?xml version="1.0" encoding="utf-8"?>
<xdr:wsDr xmlns:xdr="http://schemas.openxmlformats.org/drawingml/2006/spreadsheetDrawing" xmlns:a="http://schemas.openxmlformats.org/drawingml/2006/main">
  <xdr:twoCellAnchor>
    <xdr:from>
      <xdr:col>5</xdr:col>
      <xdr:colOff>1539394</xdr:colOff>
      <xdr:row>0</xdr:row>
      <xdr:rowOff>48106</xdr:rowOff>
    </xdr:from>
    <xdr:to>
      <xdr:col>5</xdr:col>
      <xdr:colOff>2253769</xdr:colOff>
      <xdr:row>1</xdr:row>
      <xdr:rowOff>170007</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6100-000002000000}"/>
            </a:ext>
          </a:extLst>
        </xdr:cNvPr>
        <xdr:cNvSpPr/>
      </xdr:nvSpPr>
      <xdr:spPr>
        <a:xfrm>
          <a:off x="8582121" y="48106"/>
          <a:ext cx="714375" cy="3143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id-ID" sz="1200"/>
            <a:t>Kembali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cdc.unas.ac.id/" TargetMode="External"/><Relationship Id="rId1" Type="http://schemas.openxmlformats.org/officeDocument/2006/relationships/hyperlink" Target="http://ksmhs.unas.ac.id/" TargetMode="External"/><Relationship Id="rId4"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3.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ti.ftki.unas.ac.id/"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1.xml"/><Relationship Id="rId1" Type="http://schemas.openxmlformats.org/officeDocument/2006/relationships/printerSettings" Target="../printerSettings/printerSettings21.bin"/><Relationship Id="rId4" Type="http://schemas.openxmlformats.org/officeDocument/2006/relationships/comments" Target="../comments5.xml"/></Relationships>
</file>

<file path=xl/worksheets/_rels/sheet22.xml.rels><?xml version="1.0" encoding="UTF-8" standalone="yes"?>
<Relationships xmlns="http://schemas.openxmlformats.org/package/2006/relationships"><Relationship Id="rId8" Type="http://schemas.openxmlformats.org/officeDocument/2006/relationships/hyperlink" Target="https://drive.google.com/open?id=1FBaN15476EEP_IXXXI6aT1yjzQdCJ1NO" TargetMode="External"/><Relationship Id="rId3" Type="http://schemas.openxmlformats.org/officeDocument/2006/relationships/hyperlink" Target="https://drive.google.com/open?id=1Uw0g_Dg4Qmtuckj8wKWc0olvhxF14O_-" TargetMode="External"/><Relationship Id="rId7" Type="http://schemas.openxmlformats.org/officeDocument/2006/relationships/hyperlink" Target="https://drive.google.com/open?id=1gQcpet_39shnMMegSvGuPBlqGOVmOMdm" TargetMode="External"/><Relationship Id="rId2" Type="http://schemas.openxmlformats.org/officeDocument/2006/relationships/hyperlink" Target="https://drive.google.com/open?id=1o_lEXfnAt1TOSOkJyf_ElA9EEuKSU7jr" TargetMode="External"/><Relationship Id="rId1" Type="http://schemas.openxmlformats.org/officeDocument/2006/relationships/hyperlink" Target="https://drive.google.com/open?id=1lqa4UjoxWNf3I1sF_WWUSv8FU9E4svL1" TargetMode="External"/><Relationship Id="rId6" Type="http://schemas.openxmlformats.org/officeDocument/2006/relationships/hyperlink" Target="https://drive.google.com/open?id=1VSn9p1rim0cIpi_HAxYAb3_nAA-NHdLJ" TargetMode="External"/><Relationship Id="rId5" Type="http://schemas.openxmlformats.org/officeDocument/2006/relationships/hyperlink" Target="https://drive.google.com/open?id=1QbLOCuDxAIzKyForVDLIiiqHyXpOLp-0" TargetMode="External"/><Relationship Id="rId10" Type="http://schemas.openxmlformats.org/officeDocument/2006/relationships/drawing" Target="../drawings/drawing22.xml"/><Relationship Id="rId4" Type="http://schemas.openxmlformats.org/officeDocument/2006/relationships/hyperlink" Target="https://drive.google.com/open?id=1sfq2ef-5Y2IXpDt-NiNJyqf0ZfWQLPJF" TargetMode="External"/><Relationship Id="rId9"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5.xml"/><Relationship Id="rId1" Type="http://schemas.openxmlformats.org/officeDocument/2006/relationships/printerSettings" Target="../printerSettings/printerSettings25.bin"/><Relationship Id="rId4" Type="http://schemas.openxmlformats.org/officeDocument/2006/relationships/comments" Target="../comments6.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2.xml"/><Relationship Id="rId1" Type="http://schemas.openxmlformats.org/officeDocument/2006/relationships/printerSettings" Target="../printerSettings/printerSettings32.bin"/><Relationship Id="rId4" Type="http://schemas.openxmlformats.org/officeDocument/2006/relationships/comments" Target="../comments7.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hyperlink" Target="https://drive.google.com/drive/folders/1W6JUcSqXXzHe3dhREFvcDEeCTbkzZFBz?usp=share_link" TargetMode="External"/><Relationship Id="rId7" Type="http://schemas.openxmlformats.org/officeDocument/2006/relationships/drawing" Target="../drawings/drawing4.xml"/><Relationship Id="rId2" Type="http://schemas.openxmlformats.org/officeDocument/2006/relationships/hyperlink" Target="https://drive.google.com/drive/folders/1W6JUcSqXXzHe3dhREFvcDEeCTbkzZFBz?usp=share_link" TargetMode="External"/><Relationship Id="rId1" Type="http://schemas.openxmlformats.org/officeDocument/2006/relationships/hyperlink" Target="https://drive.google.com/drive/folders/1W6JUcSqXXzHe3dhREFvcDEeCTbkzZFBz?usp=share_link" TargetMode="External"/><Relationship Id="rId6" Type="http://schemas.openxmlformats.org/officeDocument/2006/relationships/printerSettings" Target="../printerSettings/printerSettings4.bin"/><Relationship Id="rId5" Type="http://schemas.openxmlformats.org/officeDocument/2006/relationships/hyperlink" Target="https://drive.google.com/drive/folders/1W6JUcSqXXzHe3dhREFvcDEeCTbkzZFBz?usp=share_link" TargetMode="External"/><Relationship Id="rId4" Type="http://schemas.openxmlformats.org/officeDocument/2006/relationships/hyperlink" Target="https://drive.google.com/drive/folders/1W6JUcSqXXzHe3dhREFvcDEeCTbkzZFBz?usp=share_link" TargetMode="Externa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41.xml"/><Relationship Id="rId1" Type="http://schemas.openxmlformats.org/officeDocument/2006/relationships/printerSettings" Target="../printerSettings/printerSettings41.bin"/><Relationship Id="rId4" Type="http://schemas.openxmlformats.org/officeDocument/2006/relationships/comments" Target="../comments8.xml"/></Relationships>
</file>

<file path=xl/worksheets/_rels/sheet42.xml.rels><?xml version="1.0" encoding="UTF-8" standalone="yes"?>
<Relationships xmlns="http://schemas.openxmlformats.org/package/2006/relationships"><Relationship Id="rId3" Type="http://schemas.openxmlformats.org/officeDocument/2006/relationships/hyperlink" Target="https://journal.lembagakita.org/index.php/jtik/article/view/457" TargetMode="External"/><Relationship Id="rId7" Type="http://schemas.openxmlformats.org/officeDocument/2006/relationships/drawing" Target="../drawings/drawing42.xml"/><Relationship Id="rId2" Type="http://schemas.openxmlformats.org/officeDocument/2006/relationships/hyperlink" Target="https://journal.trunojoyo.ac.id/edutic/article/download/8426/7325" TargetMode="External"/><Relationship Id="rId1" Type="http://schemas.openxmlformats.org/officeDocument/2006/relationships/hyperlink" Target="https://journal.lembagakita.org/index.php/jtik/article/view/446" TargetMode="External"/><Relationship Id="rId6" Type="http://schemas.openxmlformats.org/officeDocument/2006/relationships/printerSettings" Target="../printerSettings/printerSettings42.bin"/><Relationship Id="rId5" Type="http://schemas.openxmlformats.org/officeDocument/2006/relationships/hyperlink" Target="https://jurnal.mdp.ac.id/index.php/jatisi/article/view/1265/483" TargetMode="External"/><Relationship Id="rId4" Type="http://schemas.openxmlformats.org/officeDocument/2006/relationships/hyperlink" Target="https://journal.lembagakita.org/index.php/jtik/article/view/456" TargetMode="External"/></Relationships>
</file>

<file path=xl/worksheets/_rels/sheet4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3.xml"/><Relationship Id="rId1" Type="http://schemas.openxmlformats.org/officeDocument/2006/relationships/printerSettings" Target="../printerSettings/printerSettings43.bin"/><Relationship Id="rId4" Type="http://schemas.openxmlformats.org/officeDocument/2006/relationships/comments" Target="../comments9.xml"/></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8" Type="http://schemas.openxmlformats.org/officeDocument/2006/relationships/hyperlink" Target="https://www.youtube.com/watch?v=qPgmRtilvp8" TargetMode="External"/><Relationship Id="rId13" Type="http://schemas.openxmlformats.org/officeDocument/2006/relationships/hyperlink" Target="https://www.youtube.com/watch?v=6PpVAa55MaI" TargetMode="External"/><Relationship Id="rId18" Type="http://schemas.openxmlformats.org/officeDocument/2006/relationships/printerSettings" Target="../printerSettings/printerSettings52.bin"/><Relationship Id="rId3" Type="http://schemas.openxmlformats.org/officeDocument/2006/relationships/hyperlink" Target="https://www.youtube.com/watch?v=fHLlty02vQc" TargetMode="External"/><Relationship Id="rId7" Type="http://schemas.openxmlformats.org/officeDocument/2006/relationships/hyperlink" Target="https://www.youtube.com/watch?v=-GKTPTSrl3A" TargetMode="External"/><Relationship Id="rId12" Type="http://schemas.openxmlformats.org/officeDocument/2006/relationships/hyperlink" Target="https://www.youtube.com/watch?v=qOYdxlubSBc" TargetMode="External"/><Relationship Id="rId17" Type="http://schemas.openxmlformats.org/officeDocument/2006/relationships/hyperlink" Target="https://www.youtube.com/watch?v=MUvkAr17BzM" TargetMode="External"/><Relationship Id="rId2" Type="http://schemas.openxmlformats.org/officeDocument/2006/relationships/hyperlink" Target="https://www.youtube.com/watch?v=XN-Q90aH8ls" TargetMode="External"/><Relationship Id="rId16" Type="http://schemas.openxmlformats.org/officeDocument/2006/relationships/hyperlink" Target="https://www.youtube.com/watch?v=QDLr7pPMxac" TargetMode="External"/><Relationship Id="rId1" Type="http://schemas.openxmlformats.org/officeDocument/2006/relationships/hyperlink" Target="https://www.youtube.com/watch?v=TWI67XE8-U4" TargetMode="External"/><Relationship Id="rId6" Type="http://schemas.openxmlformats.org/officeDocument/2006/relationships/hyperlink" Target="https://www.youtube.com/watch?v=LZuw7L7BVzo" TargetMode="External"/><Relationship Id="rId11" Type="http://schemas.openxmlformats.org/officeDocument/2006/relationships/hyperlink" Target="https://www.youtube.com/watch?v=fHLlty02vQc&amp;t=29s" TargetMode="External"/><Relationship Id="rId5" Type="http://schemas.openxmlformats.org/officeDocument/2006/relationships/hyperlink" Target="https://www.youtube.com/watch?v=rlhRWT3zrrM" TargetMode="External"/><Relationship Id="rId15" Type="http://schemas.openxmlformats.org/officeDocument/2006/relationships/hyperlink" Target="https://www.youtube.com/watch?v=CgtYk_7Ccnc" TargetMode="External"/><Relationship Id="rId10" Type="http://schemas.openxmlformats.org/officeDocument/2006/relationships/hyperlink" Target="https://www.youtube.com/watch?v=vpYiMvgCq6k" TargetMode="External"/><Relationship Id="rId19" Type="http://schemas.openxmlformats.org/officeDocument/2006/relationships/drawing" Target="../drawings/drawing52.xml"/><Relationship Id="rId4" Type="http://schemas.openxmlformats.org/officeDocument/2006/relationships/hyperlink" Target="https://www.youtube.com/watch?v=H3xL-H2_LMU" TargetMode="External"/><Relationship Id="rId9" Type="http://schemas.openxmlformats.org/officeDocument/2006/relationships/hyperlink" Target="https://www.youtube.com/watch?v=CgtYk_7Ccnc" TargetMode="External"/><Relationship Id="rId14" Type="http://schemas.openxmlformats.org/officeDocument/2006/relationships/hyperlink" Target="https://www.youtube.com/watch?v=i3nZnTiu3Lc" TargetMode="External"/></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103.76.16.85/ShareDoc/doc_files/list?hash=5gsvlpalp6bhtxxhyz7w1lv2c" TargetMode="External"/><Relationship Id="rId1" Type="http://schemas.openxmlformats.org/officeDocument/2006/relationships/hyperlink" Target="http://103.76.16.85/ShareDoc/doc_files/list?hash=5gsvlpalp6bhtxxhyz7w1lv2c" TargetMode="External"/><Relationship Id="rId4" Type="http://schemas.openxmlformats.org/officeDocument/2006/relationships/drawing" Target="../drawings/drawing7.xml"/></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85.xml"/><Relationship Id="rId1" Type="http://schemas.openxmlformats.org/officeDocument/2006/relationships/printerSettings" Target="../printerSettings/printerSettings85.bin"/><Relationship Id="rId4" Type="http://schemas.openxmlformats.org/officeDocument/2006/relationships/comments" Target="../comments10.xml"/></Relationships>
</file>

<file path=xl/worksheets/_rels/sheet8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6.xml"/><Relationship Id="rId1" Type="http://schemas.openxmlformats.org/officeDocument/2006/relationships/printerSettings" Target="../printerSettings/printerSettings86.bin"/><Relationship Id="rId4" Type="http://schemas.openxmlformats.org/officeDocument/2006/relationships/comments" Target="../comments11.xml"/></Relationships>
</file>

<file path=xl/worksheets/_rels/sheet8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87.xml"/><Relationship Id="rId1" Type="http://schemas.openxmlformats.org/officeDocument/2006/relationships/printerSettings" Target="../printerSettings/printerSettings87.bin"/><Relationship Id="rId4" Type="http://schemas.openxmlformats.org/officeDocument/2006/relationships/comments" Target="../comments12.xml"/></Relationships>
</file>

<file path=xl/worksheets/_rels/sheet88.xml.rels><?xml version="1.0" encoding="UTF-8" standalone="yes"?>
<Relationships xmlns="http://schemas.openxmlformats.org/package/2006/relationships"><Relationship Id="rId2" Type="http://schemas.openxmlformats.org/officeDocument/2006/relationships/drawing" Target="../drawings/drawing88.xml"/><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_rels/sheet90.xml.rels><?xml version="1.0" encoding="UTF-8" standalone="yes"?>
<Relationships xmlns="http://schemas.openxmlformats.org/package/2006/relationships"><Relationship Id="rId2" Type="http://schemas.openxmlformats.org/officeDocument/2006/relationships/drawing" Target="../drawings/drawing90.xml"/><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92.xml"/><Relationship Id="rId1" Type="http://schemas.openxmlformats.org/officeDocument/2006/relationships/printerSettings" Target="../printerSettings/printerSettings92.bin"/><Relationship Id="rId4" Type="http://schemas.openxmlformats.org/officeDocument/2006/relationships/comments" Target="../comments13.xml"/></Relationships>
</file>

<file path=xl/worksheets/_rels/sheet93.xml.rels><?xml version="1.0" encoding="UTF-8" standalone="yes"?>
<Relationships xmlns="http://schemas.openxmlformats.org/package/2006/relationships"><Relationship Id="rId2" Type="http://schemas.openxmlformats.org/officeDocument/2006/relationships/drawing" Target="../drawings/drawing93.xml"/><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2" Type="http://schemas.openxmlformats.org/officeDocument/2006/relationships/drawing" Target="../drawings/drawing94.xml"/><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2" Type="http://schemas.openxmlformats.org/officeDocument/2006/relationships/drawing" Target="../drawings/drawing95.xml"/><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2" Type="http://schemas.openxmlformats.org/officeDocument/2006/relationships/drawing" Target="../drawings/drawing96.xml"/><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2" Type="http://schemas.openxmlformats.org/officeDocument/2006/relationships/drawing" Target="../drawings/drawing97.xml"/><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2" Type="http://schemas.openxmlformats.org/officeDocument/2006/relationships/drawing" Target="../drawings/drawing98.xml"/><Relationship Id="rId1" Type="http://schemas.openxmlformats.org/officeDocument/2006/relationships/printerSettings" Target="../printerSettings/printerSettings9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R22"/>
  <sheetViews>
    <sheetView showGridLines="0" workbookViewId="0"/>
  </sheetViews>
  <sheetFormatPr defaultRowHeight="14.4" x14ac:dyDescent="0.3"/>
  <cols>
    <col min="1" max="1" width="12.44140625" customWidth="1"/>
    <col min="13" max="13" width="2.88671875" customWidth="1"/>
    <col min="19" max="19" width="3.88671875" customWidth="1"/>
  </cols>
  <sheetData>
    <row r="2" spans="2:18" ht="15" thickBot="1" x14ac:dyDescent="0.35"/>
    <row r="3" spans="2:18" x14ac:dyDescent="0.3">
      <c r="B3" s="141"/>
      <c r="C3" s="142"/>
      <c r="D3" s="142"/>
      <c r="E3" s="142"/>
      <c r="F3" s="142"/>
      <c r="G3" s="142"/>
      <c r="H3" s="142"/>
      <c r="I3" s="142"/>
      <c r="J3" s="142"/>
      <c r="K3" s="142"/>
      <c r="L3" s="142"/>
      <c r="M3" s="142"/>
      <c r="N3" s="142"/>
      <c r="O3" s="142"/>
      <c r="P3" s="142"/>
      <c r="Q3" s="142"/>
      <c r="R3" s="143"/>
    </row>
    <row r="4" spans="2:18" ht="21" x14ac:dyDescent="0.4">
      <c r="B4" s="144"/>
      <c r="C4" s="712" t="s">
        <v>272</v>
      </c>
      <c r="D4" s="712"/>
      <c r="E4" s="712"/>
      <c r="F4" s="712"/>
      <c r="G4" s="712"/>
      <c r="H4" s="712"/>
      <c r="I4" s="712"/>
      <c r="J4" s="712"/>
      <c r="K4" s="712"/>
      <c r="L4" s="712"/>
      <c r="M4" s="712"/>
      <c r="N4" s="712"/>
      <c r="O4" s="712"/>
      <c r="P4" s="712"/>
      <c r="Q4" s="712"/>
      <c r="R4" s="145"/>
    </row>
    <row r="5" spans="2:18" ht="21" x14ac:dyDescent="0.4">
      <c r="B5" s="144"/>
      <c r="C5" s="712" t="s">
        <v>694</v>
      </c>
      <c r="D5" s="712"/>
      <c r="E5" s="712"/>
      <c r="F5" s="712"/>
      <c r="G5" s="712"/>
      <c r="H5" s="712"/>
      <c r="I5" s="712"/>
      <c r="J5" s="712"/>
      <c r="K5" s="712"/>
      <c r="L5" s="712"/>
      <c r="M5" s="712"/>
      <c r="N5" s="712"/>
      <c r="O5" s="712"/>
      <c r="P5" s="712"/>
      <c r="Q5" s="712"/>
      <c r="R5" s="145"/>
    </row>
    <row r="6" spans="2:18" x14ac:dyDescent="0.3">
      <c r="B6" s="144"/>
      <c r="C6" s="146"/>
      <c r="D6" s="146"/>
      <c r="E6" s="146"/>
      <c r="F6" s="146"/>
      <c r="G6" s="146"/>
      <c r="H6" s="146"/>
      <c r="I6" s="146"/>
      <c r="J6" s="146"/>
      <c r="K6" s="146"/>
      <c r="L6" s="146"/>
      <c r="M6" s="146"/>
      <c r="N6" s="146"/>
      <c r="O6" s="146"/>
      <c r="P6" s="146"/>
      <c r="Q6" s="146"/>
      <c r="R6" s="145"/>
    </row>
    <row r="7" spans="2:18" x14ac:dyDescent="0.3">
      <c r="B7" s="144"/>
      <c r="C7" s="146"/>
      <c r="D7" s="146"/>
      <c r="E7" s="146"/>
      <c r="F7" s="146"/>
      <c r="G7" s="146"/>
      <c r="H7" s="146"/>
      <c r="I7" s="146"/>
      <c r="J7" s="146"/>
      <c r="K7" s="146"/>
      <c r="L7" s="146"/>
      <c r="M7" s="146"/>
      <c r="N7" s="146"/>
      <c r="O7" s="146"/>
      <c r="P7" s="146"/>
      <c r="Q7" s="146"/>
      <c r="R7" s="145"/>
    </row>
    <row r="8" spans="2:18" x14ac:dyDescent="0.3">
      <c r="B8" s="144"/>
      <c r="C8" s="146"/>
      <c r="D8" s="146"/>
      <c r="E8" s="146"/>
      <c r="F8" s="146"/>
      <c r="G8" s="146"/>
      <c r="H8" s="146"/>
      <c r="I8" s="146"/>
      <c r="J8" s="146"/>
      <c r="K8" s="146"/>
      <c r="L8" s="146"/>
      <c r="M8" s="146"/>
      <c r="N8" s="146"/>
      <c r="O8" s="146"/>
      <c r="P8" s="146"/>
      <c r="Q8" s="146"/>
      <c r="R8" s="145"/>
    </row>
    <row r="9" spans="2:18" x14ac:dyDescent="0.3">
      <c r="B9" s="144"/>
      <c r="C9" s="146"/>
      <c r="D9" s="146"/>
      <c r="E9" s="146"/>
      <c r="F9" s="146"/>
      <c r="G9" s="146"/>
      <c r="H9" s="146"/>
      <c r="I9" s="146"/>
      <c r="J9" s="146"/>
      <c r="K9" s="146"/>
      <c r="L9" s="146"/>
      <c r="M9" s="146"/>
      <c r="N9" s="146"/>
      <c r="O9" s="146"/>
      <c r="P9" s="146"/>
      <c r="Q9" s="146"/>
      <c r="R9" s="145"/>
    </row>
    <row r="10" spans="2:18" x14ac:dyDescent="0.3">
      <c r="B10" s="144"/>
      <c r="C10" s="146"/>
      <c r="D10" s="146"/>
      <c r="E10" s="146"/>
      <c r="F10" s="146"/>
      <c r="G10" s="146"/>
      <c r="H10" s="146"/>
      <c r="I10" s="146"/>
      <c r="J10" s="146"/>
      <c r="K10" s="146"/>
      <c r="L10" s="146"/>
      <c r="M10" s="146"/>
      <c r="N10" s="146"/>
      <c r="O10" s="146"/>
      <c r="P10" s="146"/>
      <c r="Q10" s="146"/>
      <c r="R10" s="145"/>
    </row>
    <row r="11" spans="2:18" x14ac:dyDescent="0.3">
      <c r="B11" s="144"/>
      <c r="C11" s="146"/>
      <c r="D11" s="146"/>
      <c r="E11" s="146"/>
      <c r="F11" s="146"/>
      <c r="G11" s="146"/>
      <c r="H11" s="146"/>
      <c r="I11" s="146"/>
      <c r="J11" s="146"/>
      <c r="K11" s="146"/>
      <c r="L11" s="146"/>
      <c r="M11" s="146"/>
      <c r="N11" s="146"/>
      <c r="O11" s="146"/>
      <c r="P11" s="146"/>
      <c r="Q11" s="146"/>
      <c r="R11" s="145"/>
    </row>
    <row r="12" spans="2:18" x14ac:dyDescent="0.3">
      <c r="B12" s="144"/>
      <c r="C12" s="146"/>
      <c r="D12" s="146"/>
      <c r="E12" s="146"/>
      <c r="F12" s="146"/>
      <c r="G12" s="146"/>
      <c r="H12" s="146"/>
      <c r="I12" s="146"/>
      <c r="J12" s="146"/>
      <c r="K12" s="146"/>
      <c r="L12" s="146"/>
      <c r="M12" s="146"/>
      <c r="N12" s="146"/>
      <c r="O12" s="146"/>
      <c r="P12" s="146"/>
      <c r="Q12" s="146"/>
      <c r="R12" s="145"/>
    </row>
    <row r="13" spans="2:18" x14ac:dyDescent="0.3">
      <c r="B13" s="144"/>
      <c r="C13" s="146"/>
      <c r="D13" s="146"/>
      <c r="E13" s="146"/>
      <c r="F13" s="146"/>
      <c r="G13" s="146"/>
      <c r="H13" s="146"/>
      <c r="I13" s="146"/>
      <c r="J13" s="146"/>
      <c r="K13" s="146"/>
      <c r="L13" s="146"/>
      <c r="M13" s="146"/>
      <c r="N13" s="146"/>
      <c r="O13" s="146"/>
      <c r="P13" s="146"/>
      <c r="Q13" s="146"/>
      <c r="R13" s="145"/>
    </row>
    <row r="14" spans="2:18" x14ac:dyDescent="0.3">
      <c r="B14" s="144"/>
      <c r="C14" s="146"/>
      <c r="D14" s="146"/>
      <c r="E14" s="146"/>
      <c r="F14" s="146"/>
      <c r="G14" s="146"/>
      <c r="H14" s="146"/>
      <c r="I14" s="146"/>
      <c r="J14" s="146"/>
      <c r="K14" s="146"/>
      <c r="L14" s="146"/>
      <c r="M14" s="146"/>
      <c r="N14" s="146"/>
      <c r="O14" s="146"/>
      <c r="P14" s="146"/>
      <c r="Q14" s="146"/>
      <c r="R14" s="145"/>
    </row>
    <row r="15" spans="2:18" x14ac:dyDescent="0.3">
      <c r="B15" s="144"/>
      <c r="C15" s="146"/>
      <c r="D15" s="146"/>
      <c r="E15" s="146"/>
      <c r="F15" s="146"/>
      <c r="G15" s="146"/>
      <c r="H15" s="146"/>
      <c r="I15" s="146"/>
      <c r="J15" s="146"/>
      <c r="K15" s="146"/>
      <c r="L15" s="146"/>
      <c r="M15" s="146"/>
      <c r="N15" s="146"/>
      <c r="O15" s="146"/>
      <c r="P15" s="146"/>
      <c r="Q15" s="146"/>
      <c r="R15" s="145"/>
    </row>
    <row r="16" spans="2:18" x14ac:dyDescent="0.3">
      <c r="B16" s="144"/>
      <c r="C16" s="146"/>
      <c r="D16" s="146"/>
      <c r="E16" s="146"/>
      <c r="F16" s="146"/>
      <c r="G16" s="146"/>
      <c r="H16" s="146"/>
      <c r="I16" s="146"/>
      <c r="J16" s="146"/>
      <c r="K16" s="146"/>
      <c r="L16" s="146"/>
      <c r="M16" s="146"/>
      <c r="N16" s="146"/>
      <c r="O16" s="146"/>
      <c r="P16" s="146"/>
      <c r="Q16" s="146"/>
      <c r="R16" s="145"/>
    </row>
    <row r="17" spans="2:18" x14ac:dyDescent="0.3">
      <c r="B17" s="144"/>
      <c r="C17" s="146"/>
      <c r="D17" s="146"/>
      <c r="E17" s="146"/>
      <c r="F17" s="146"/>
      <c r="G17" s="146"/>
      <c r="H17" s="146"/>
      <c r="I17" s="146"/>
      <c r="J17" s="146"/>
      <c r="K17" s="146"/>
      <c r="L17" s="146"/>
      <c r="M17" s="146"/>
      <c r="N17" s="146"/>
      <c r="O17" s="146"/>
      <c r="P17" s="146"/>
      <c r="Q17" s="146"/>
      <c r="R17" s="145"/>
    </row>
    <row r="18" spans="2:18" x14ac:dyDescent="0.3">
      <c r="B18" s="144"/>
      <c r="C18" s="146"/>
      <c r="D18" s="146"/>
      <c r="E18" s="146"/>
      <c r="F18" s="146"/>
      <c r="G18" s="146"/>
      <c r="H18" s="146"/>
      <c r="I18" s="146"/>
      <c r="J18" s="146"/>
      <c r="K18" s="146"/>
      <c r="L18" s="146"/>
      <c r="M18" s="146"/>
      <c r="N18" s="146"/>
      <c r="O18" s="146"/>
      <c r="P18" s="146"/>
      <c r="Q18" s="146"/>
      <c r="R18" s="145"/>
    </row>
    <row r="19" spans="2:18" x14ac:dyDescent="0.3">
      <c r="B19" s="144"/>
      <c r="C19" s="146"/>
      <c r="D19" s="146"/>
      <c r="E19" s="146"/>
      <c r="F19" s="146"/>
      <c r="G19" s="146"/>
      <c r="H19" s="146"/>
      <c r="I19" s="146"/>
      <c r="J19" s="146"/>
      <c r="K19" s="146"/>
      <c r="L19" s="146"/>
      <c r="M19" s="146"/>
      <c r="N19" s="146"/>
      <c r="O19" s="146"/>
      <c r="P19" s="146"/>
      <c r="Q19" s="146"/>
      <c r="R19" s="145"/>
    </row>
    <row r="20" spans="2:18" x14ac:dyDescent="0.3">
      <c r="B20" s="144"/>
      <c r="C20" s="146"/>
      <c r="D20" s="146"/>
      <c r="E20" s="146"/>
      <c r="F20" s="146"/>
      <c r="G20" s="146"/>
      <c r="H20" s="146"/>
      <c r="I20" s="146"/>
      <c r="J20" s="146"/>
      <c r="K20" s="146"/>
      <c r="L20" s="146"/>
      <c r="M20" s="146"/>
      <c r="N20" s="146"/>
      <c r="O20" s="146"/>
      <c r="P20" s="146"/>
      <c r="Q20" s="146"/>
      <c r="R20" s="145"/>
    </row>
    <row r="21" spans="2:18" x14ac:dyDescent="0.3">
      <c r="B21" s="144"/>
      <c r="C21" s="146"/>
      <c r="D21" s="146"/>
      <c r="E21" s="146"/>
      <c r="F21" s="146"/>
      <c r="G21" s="146"/>
      <c r="H21" s="146"/>
      <c r="I21" s="146"/>
      <c r="J21" s="146"/>
      <c r="K21" s="146"/>
      <c r="L21" s="146"/>
      <c r="M21" s="146"/>
      <c r="N21" s="146"/>
      <c r="O21" s="146"/>
      <c r="P21" s="146"/>
      <c r="Q21" s="146"/>
      <c r="R21" s="145"/>
    </row>
    <row r="22" spans="2:18" ht="15" thickBot="1" x14ac:dyDescent="0.35">
      <c r="B22" s="147"/>
      <c r="C22" s="148"/>
      <c r="D22" s="148"/>
      <c r="E22" s="148"/>
      <c r="F22" s="148"/>
      <c r="G22" s="148"/>
      <c r="H22" s="148"/>
      <c r="I22" s="148"/>
      <c r="J22" s="148"/>
      <c r="K22" s="148"/>
      <c r="L22" s="148"/>
      <c r="M22" s="148"/>
      <c r="N22" s="148"/>
      <c r="O22" s="148"/>
      <c r="P22" s="148"/>
      <c r="Q22" s="148"/>
      <c r="R22" s="149"/>
    </row>
  </sheetData>
  <mergeCells count="2">
    <mergeCell ref="C4:Q4"/>
    <mergeCell ref="C5:Q5"/>
  </mergeCells>
  <pageMargins left="0.7" right="0.7" top="0.75" bottom="0.75" header="0.3" footer="0.3"/>
  <pageSetup paperSize="9" scale="80" orientation="landscape"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B3:K31"/>
  <sheetViews>
    <sheetView showGridLines="0" zoomScaleNormal="100" workbookViewId="0"/>
  </sheetViews>
  <sheetFormatPr defaultRowHeight="14.4" x14ac:dyDescent="0.3"/>
  <cols>
    <col min="1" max="1" width="2.5546875" customWidth="1"/>
    <col min="3" max="3" width="34.109375" customWidth="1"/>
    <col min="4" max="4" width="6.5546875" customWidth="1"/>
    <col min="5" max="5" width="6.6640625" customWidth="1"/>
    <col min="6" max="6" width="8.44140625" customWidth="1"/>
    <col min="7" max="7" width="11.44140625" customWidth="1"/>
    <col min="9" max="10" width="8.6640625" customWidth="1"/>
  </cols>
  <sheetData>
    <row r="3" spans="2:7" x14ac:dyDescent="0.3">
      <c r="B3" s="86" t="s">
        <v>369</v>
      </c>
    </row>
    <row r="4" spans="2:7" x14ac:dyDescent="0.3">
      <c r="B4" s="86" t="s">
        <v>1334</v>
      </c>
    </row>
    <row r="5" spans="2:7" x14ac:dyDescent="0.3">
      <c r="B5" s="86"/>
    </row>
    <row r="6" spans="2:7" ht="15" customHeight="1" x14ac:dyDescent="0.3">
      <c r="B6" s="758" t="s">
        <v>238</v>
      </c>
      <c r="C6" s="758" t="s">
        <v>1211</v>
      </c>
      <c r="D6" s="782" t="s">
        <v>367</v>
      </c>
      <c r="E6" s="783"/>
      <c r="F6" s="782" t="s">
        <v>366</v>
      </c>
      <c r="G6" s="783"/>
    </row>
    <row r="7" spans="2:7" ht="15" customHeight="1" x14ac:dyDescent="0.3">
      <c r="B7" s="759"/>
      <c r="C7" s="759"/>
      <c r="D7" s="327" t="s">
        <v>233</v>
      </c>
      <c r="E7" s="327" t="s">
        <v>234</v>
      </c>
      <c r="F7" s="327" t="s">
        <v>355</v>
      </c>
      <c r="G7" s="327" t="s">
        <v>1162</v>
      </c>
    </row>
    <row r="8" spans="2:7" x14ac:dyDescent="0.3">
      <c r="B8" s="318">
        <v>1</v>
      </c>
      <c r="C8" s="318">
        <v>3</v>
      </c>
      <c r="D8" s="784">
        <v>4</v>
      </c>
      <c r="E8" s="785"/>
      <c r="F8" s="318">
        <v>5</v>
      </c>
      <c r="G8" s="318">
        <v>6</v>
      </c>
    </row>
    <row r="9" spans="2:7" x14ac:dyDescent="0.3">
      <c r="B9" s="6">
        <v>1</v>
      </c>
      <c r="C9" s="635" t="s">
        <v>1335</v>
      </c>
      <c r="D9" s="6" t="s">
        <v>286</v>
      </c>
      <c r="E9" s="6"/>
      <c r="F9" s="6" t="s">
        <v>286</v>
      </c>
      <c r="G9" s="6"/>
    </row>
    <row r="10" spans="2:7" x14ac:dyDescent="0.3">
      <c r="B10" s="6">
        <v>2</v>
      </c>
      <c r="C10" s="635" t="s">
        <v>1336</v>
      </c>
      <c r="D10" s="6" t="s">
        <v>286</v>
      </c>
      <c r="E10" s="6"/>
      <c r="F10" s="6" t="s">
        <v>286</v>
      </c>
      <c r="G10" s="6"/>
    </row>
    <row r="11" spans="2:7" x14ac:dyDescent="0.3">
      <c r="B11" s="6">
        <v>3</v>
      </c>
      <c r="C11" s="635" t="s">
        <v>1337</v>
      </c>
      <c r="D11" s="6" t="s">
        <v>286</v>
      </c>
      <c r="E11" s="6"/>
      <c r="F11" s="6" t="s">
        <v>286</v>
      </c>
      <c r="G11" s="6"/>
    </row>
    <row r="12" spans="2:7" x14ac:dyDescent="0.3">
      <c r="B12" s="6">
        <v>4</v>
      </c>
      <c r="C12" s="635" t="s">
        <v>1338</v>
      </c>
      <c r="D12" s="6" t="s">
        <v>286</v>
      </c>
      <c r="E12" s="6"/>
      <c r="F12" s="6"/>
      <c r="G12" s="6" t="s">
        <v>286</v>
      </c>
    </row>
    <row r="13" spans="2:7" x14ac:dyDescent="0.3">
      <c r="B13" s="6">
        <v>5</v>
      </c>
      <c r="C13" s="635" t="s">
        <v>1339</v>
      </c>
      <c r="D13" s="6" t="s">
        <v>286</v>
      </c>
      <c r="E13" s="6"/>
      <c r="F13" s="6"/>
      <c r="G13" s="6" t="s">
        <v>286</v>
      </c>
    </row>
    <row r="14" spans="2:7" x14ac:dyDescent="0.3">
      <c r="B14" s="6">
        <v>6</v>
      </c>
      <c r="C14" s="635" t="s">
        <v>1340</v>
      </c>
      <c r="D14" s="6" t="s">
        <v>286</v>
      </c>
      <c r="E14" s="6"/>
      <c r="F14" s="6" t="s">
        <v>286</v>
      </c>
      <c r="G14" s="6"/>
    </row>
    <row r="15" spans="2:7" x14ac:dyDescent="0.3">
      <c r="B15" s="6">
        <v>7</v>
      </c>
      <c r="C15" s="635" t="s">
        <v>1341</v>
      </c>
      <c r="D15" s="6" t="s">
        <v>286</v>
      </c>
      <c r="E15" s="6"/>
      <c r="F15" s="6"/>
      <c r="G15" s="6" t="s">
        <v>286</v>
      </c>
    </row>
    <row r="16" spans="2:7" x14ac:dyDescent="0.3">
      <c r="B16" s="6">
        <v>8</v>
      </c>
      <c r="C16" s="635" t="s">
        <v>1342</v>
      </c>
      <c r="D16" s="6" t="s">
        <v>286</v>
      </c>
      <c r="E16" s="6"/>
      <c r="F16" s="6" t="s">
        <v>286</v>
      </c>
      <c r="G16" s="6"/>
    </row>
    <row r="17" spans="2:11" x14ac:dyDescent="0.3">
      <c r="B17" s="6">
        <v>9</v>
      </c>
      <c r="C17" s="635" t="s">
        <v>1343</v>
      </c>
      <c r="D17" s="6" t="s">
        <v>286</v>
      </c>
      <c r="E17" s="6"/>
      <c r="F17" s="6"/>
      <c r="G17" s="6" t="s">
        <v>286</v>
      </c>
    </row>
    <row r="18" spans="2:11" x14ac:dyDescent="0.3">
      <c r="B18" s="6">
        <v>10</v>
      </c>
      <c r="C18" s="635" t="s">
        <v>1344</v>
      </c>
      <c r="D18" s="6" t="s">
        <v>286</v>
      </c>
      <c r="E18" s="6"/>
      <c r="F18" s="6" t="s">
        <v>286</v>
      </c>
      <c r="G18" s="6"/>
    </row>
    <row r="19" spans="2:11" x14ac:dyDescent="0.3">
      <c r="B19" s="6">
        <v>11</v>
      </c>
      <c r="C19" s="635" t="s">
        <v>1345</v>
      </c>
      <c r="D19" s="6" t="s">
        <v>286</v>
      </c>
      <c r="E19" s="6"/>
      <c r="F19" s="6" t="s">
        <v>286</v>
      </c>
      <c r="G19" s="6"/>
    </row>
    <row r="20" spans="2:11" x14ac:dyDescent="0.3">
      <c r="B20" s="6">
        <v>12</v>
      </c>
      <c r="C20" s="636" t="s">
        <v>1346</v>
      </c>
      <c r="D20" s="6"/>
      <c r="E20" s="6" t="s">
        <v>286</v>
      </c>
      <c r="F20" s="6"/>
      <c r="G20" s="6"/>
    </row>
    <row r="21" spans="2:11" x14ac:dyDescent="0.3">
      <c r="B21" s="6">
        <v>13</v>
      </c>
      <c r="C21" s="636" t="s">
        <v>1347</v>
      </c>
      <c r="D21" s="6"/>
      <c r="E21" s="6" t="s">
        <v>286</v>
      </c>
      <c r="F21" s="6"/>
      <c r="G21" s="6"/>
    </row>
    <row r="22" spans="2:11" x14ac:dyDescent="0.3">
      <c r="B22" s="6">
        <v>14</v>
      </c>
      <c r="C22" s="636" t="s">
        <v>1348</v>
      </c>
      <c r="D22" s="6"/>
      <c r="E22" s="6" t="s">
        <v>286</v>
      </c>
      <c r="F22" s="6"/>
      <c r="G22" s="6"/>
    </row>
    <row r="23" spans="2:11" x14ac:dyDescent="0.3">
      <c r="B23" s="6">
        <v>15</v>
      </c>
      <c r="C23" s="636" t="s">
        <v>1349</v>
      </c>
      <c r="D23" s="6"/>
      <c r="E23" s="6" t="s">
        <v>286</v>
      </c>
      <c r="F23" s="6"/>
      <c r="G23" s="6"/>
    </row>
    <row r="24" spans="2:11" x14ac:dyDescent="0.3">
      <c r="B24" s="6">
        <v>16</v>
      </c>
      <c r="C24" s="636" t="s">
        <v>1350</v>
      </c>
      <c r="D24" s="6"/>
      <c r="E24" s="6" t="s">
        <v>286</v>
      </c>
      <c r="F24" s="6"/>
      <c r="G24" s="6"/>
    </row>
    <row r="25" spans="2:11" x14ac:dyDescent="0.3">
      <c r="B25" s="6">
        <v>17</v>
      </c>
      <c r="C25" s="636" t="s">
        <v>1351</v>
      </c>
      <c r="D25" s="6"/>
      <c r="E25" s="6" t="s">
        <v>286</v>
      </c>
      <c r="F25" s="6"/>
      <c r="G25" s="6"/>
    </row>
    <row r="26" spans="2:11" x14ac:dyDescent="0.3">
      <c r="B26" s="319" t="s">
        <v>348</v>
      </c>
      <c r="C26" s="308"/>
      <c r="D26" s="439">
        <f>COUNTIF(D9:D25,"V")</f>
        <v>11</v>
      </c>
      <c r="E26" s="439">
        <f>COUNTIF(E9:E25,"V")</f>
        <v>6</v>
      </c>
      <c r="F26" s="439">
        <f>COUNTIF(F9:F25,"V")</f>
        <v>7</v>
      </c>
      <c r="G26" s="439">
        <f>COUNTIF(G9:G25,"V")</f>
        <v>4</v>
      </c>
      <c r="H26" s="167"/>
      <c r="I26" s="167"/>
      <c r="J26" s="167"/>
      <c r="K26" s="167"/>
    </row>
    <row r="27" spans="2:11" x14ac:dyDescent="0.3">
      <c r="B27" s="770" t="s">
        <v>1168</v>
      </c>
      <c r="C27" s="770"/>
      <c r="D27" s="770"/>
      <c r="E27" s="770"/>
      <c r="F27" s="769" t="s">
        <v>286</v>
      </c>
      <c r="G27" s="769"/>
    </row>
    <row r="28" spans="2:11" ht="15" thickBot="1" x14ac:dyDescent="0.35">
      <c r="B28" s="62"/>
      <c r="C28" s="76"/>
      <c r="D28" s="76"/>
      <c r="E28" s="75"/>
      <c r="F28" s="75"/>
      <c r="G28" s="75"/>
    </row>
    <row r="29" spans="2:11" x14ac:dyDescent="0.3">
      <c r="B29" s="178" t="s">
        <v>2</v>
      </c>
      <c r="C29" s="153"/>
      <c r="D29" s="153"/>
      <c r="E29" s="153"/>
      <c r="F29" s="153"/>
      <c r="G29" s="154"/>
    </row>
    <row r="30" spans="2:11" x14ac:dyDescent="0.3">
      <c r="B30" s="182" t="s">
        <v>364</v>
      </c>
      <c r="G30" s="156"/>
    </row>
    <row r="31" spans="2:11" ht="15" thickBot="1" x14ac:dyDescent="0.35">
      <c r="B31" s="157"/>
      <c r="C31" s="158"/>
      <c r="D31" s="158"/>
      <c r="E31" s="158"/>
      <c r="F31" s="158"/>
      <c r="G31" s="159"/>
    </row>
  </sheetData>
  <mergeCells count="7">
    <mergeCell ref="B6:B7"/>
    <mergeCell ref="F6:G6"/>
    <mergeCell ref="D6:E6"/>
    <mergeCell ref="D8:E8"/>
    <mergeCell ref="B27:E27"/>
    <mergeCell ref="F27:G27"/>
    <mergeCell ref="C6:C7"/>
  </mergeCells>
  <dataValidations count="1">
    <dataValidation type="list" allowBlank="1" showInputMessage="1" showErrorMessage="1" sqref="F27 D9:G25" xr:uid="{00000000-0002-0000-0900-000000000000}">
      <formula1>"V"</formula1>
    </dataValidation>
  </dataValidations>
  <pageMargins left="0.7" right="0.7" top="0.75" bottom="0.75" header="0.3" footer="0.3"/>
  <pageSetup paperSize="9" orientation="landscape" horizontalDpi="0"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sheetPr>
  <dimension ref="B2:F513"/>
  <sheetViews>
    <sheetView showGridLines="0" zoomScaleNormal="100" workbookViewId="0"/>
  </sheetViews>
  <sheetFormatPr defaultRowHeight="14.4" x14ac:dyDescent="0.3"/>
  <cols>
    <col min="1" max="1" width="3.33203125" customWidth="1"/>
    <col min="3" max="3" width="32.109375" customWidth="1"/>
    <col min="4" max="4" width="28.88671875" customWidth="1"/>
  </cols>
  <sheetData>
    <row r="2" spans="2:6" x14ac:dyDescent="0.3">
      <c r="B2" s="86" t="s">
        <v>373</v>
      </c>
    </row>
    <row r="3" spans="2:6" x14ac:dyDescent="0.3">
      <c r="B3" s="86" t="s">
        <v>368</v>
      </c>
    </row>
    <row r="5" spans="2:6" x14ac:dyDescent="0.3">
      <c r="B5" s="758" t="s">
        <v>238</v>
      </c>
      <c r="C5" s="758" t="s">
        <v>372</v>
      </c>
      <c r="D5" s="786" t="s">
        <v>371</v>
      </c>
      <c r="E5" s="782" t="s">
        <v>370</v>
      </c>
      <c r="F5" s="783"/>
    </row>
    <row r="6" spans="2:6" ht="16.5" customHeight="1" x14ac:dyDescent="0.3">
      <c r="B6" s="759"/>
      <c r="C6" s="759"/>
      <c r="D6" s="787"/>
      <c r="E6" s="327" t="s">
        <v>355</v>
      </c>
      <c r="F6" s="327" t="s">
        <v>1162</v>
      </c>
    </row>
    <row r="7" spans="2:6" x14ac:dyDescent="0.3">
      <c r="B7" s="318">
        <v>1</v>
      </c>
      <c r="C7" s="318">
        <v>2</v>
      </c>
      <c r="D7" s="460">
        <v>3</v>
      </c>
      <c r="E7" s="318">
        <v>4</v>
      </c>
      <c r="F7" s="318">
        <v>5</v>
      </c>
    </row>
    <row r="8" spans="2:6" x14ac:dyDescent="0.3">
      <c r="B8" s="6">
        <v>1</v>
      </c>
      <c r="C8" s="637" t="s">
        <v>1352</v>
      </c>
      <c r="D8" s="638">
        <v>163112706440175</v>
      </c>
      <c r="E8" s="6" t="s">
        <v>286</v>
      </c>
      <c r="F8" s="6"/>
    </row>
    <row r="9" spans="2:6" x14ac:dyDescent="0.3">
      <c r="B9" s="6">
        <v>2</v>
      </c>
      <c r="C9" s="637" t="s">
        <v>1353</v>
      </c>
      <c r="D9" s="638">
        <v>163112706440187</v>
      </c>
      <c r="E9" s="6" t="s">
        <v>286</v>
      </c>
      <c r="F9" s="6"/>
    </row>
    <row r="10" spans="2:6" x14ac:dyDescent="0.3">
      <c r="B10" s="6">
        <v>3</v>
      </c>
      <c r="C10" s="637" t="s">
        <v>1354</v>
      </c>
      <c r="D10" s="638">
        <v>163112706450022</v>
      </c>
      <c r="E10" s="6" t="s">
        <v>286</v>
      </c>
      <c r="F10" s="6"/>
    </row>
    <row r="11" spans="2:6" x14ac:dyDescent="0.3">
      <c r="B11" s="6">
        <v>4</v>
      </c>
      <c r="C11" s="637" t="s">
        <v>1355</v>
      </c>
      <c r="D11" s="638">
        <v>163112706450036</v>
      </c>
      <c r="E11" s="6" t="s">
        <v>286</v>
      </c>
      <c r="F11" s="6"/>
    </row>
    <row r="12" spans="2:6" x14ac:dyDescent="0.3">
      <c r="B12" s="6">
        <v>5</v>
      </c>
      <c r="C12" s="637" t="s">
        <v>1356</v>
      </c>
      <c r="D12" s="638">
        <v>163112706450107</v>
      </c>
      <c r="E12" s="6" t="s">
        <v>286</v>
      </c>
      <c r="F12" s="6"/>
    </row>
    <row r="13" spans="2:6" x14ac:dyDescent="0.3">
      <c r="B13" s="6">
        <v>6</v>
      </c>
      <c r="C13" s="637" t="s">
        <v>1357</v>
      </c>
      <c r="D13" s="638">
        <v>163112706470124</v>
      </c>
      <c r="E13" s="6"/>
      <c r="F13" s="6" t="s">
        <v>286</v>
      </c>
    </row>
    <row r="14" spans="2:6" x14ac:dyDescent="0.3">
      <c r="B14" s="6">
        <v>7</v>
      </c>
      <c r="C14" s="637" t="s">
        <v>1358</v>
      </c>
      <c r="D14" s="638">
        <v>173112706440290</v>
      </c>
      <c r="E14" s="6" t="s">
        <v>286</v>
      </c>
      <c r="F14" s="6"/>
    </row>
    <row r="15" spans="2:6" x14ac:dyDescent="0.3">
      <c r="B15" s="6">
        <v>8</v>
      </c>
      <c r="C15" s="637" t="s">
        <v>1359</v>
      </c>
      <c r="D15" s="638">
        <v>173112706450068</v>
      </c>
      <c r="E15" s="6" t="s">
        <v>286</v>
      </c>
      <c r="F15" s="6"/>
    </row>
    <row r="16" spans="2:6" x14ac:dyDescent="0.3">
      <c r="B16" s="6">
        <v>9</v>
      </c>
      <c r="C16" s="637" t="s">
        <v>1360</v>
      </c>
      <c r="D16" s="638">
        <v>173112706450073</v>
      </c>
      <c r="E16" s="6" t="s">
        <v>286</v>
      </c>
      <c r="F16" s="6"/>
    </row>
    <row r="17" spans="2:6" x14ac:dyDescent="0.3">
      <c r="B17" s="6">
        <v>10</v>
      </c>
      <c r="C17" s="637" t="s">
        <v>1361</v>
      </c>
      <c r="D17" s="638">
        <v>173112706450151</v>
      </c>
      <c r="E17" s="6" t="s">
        <v>286</v>
      </c>
      <c r="F17" s="6"/>
    </row>
    <row r="18" spans="2:6" x14ac:dyDescent="0.3">
      <c r="B18" s="6">
        <v>11</v>
      </c>
      <c r="C18" s="637" t="s">
        <v>1362</v>
      </c>
      <c r="D18" s="638">
        <v>173112706450187</v>
      </c>
      <c r="E18" s="6" t="s">
        <v>286</v>
      </c>
      <c r="F18" s="6"/>
    </row>
    <row r="19" spans="2:6" x14ac:dyDescent="0.3">
      <c r="B19" s="6">
        <v>12</v>
      </c>
      <c r="C19" s="637" t="s">
        <v>1363</v>
      </c>
      <c r="D19" s="638">
        <v>183112706420222</v>
      </c>
      <c r="E19" s="6"/>
      <c r="F19" s="6" t="s">
        <v>286</v>
      </c>
    </row>
    <row r="20" spans="2:6" ht="20.399999999999999" x14ac:dyDescent="0.3">
      <c r="B20" s="6">
        <v>13</v>
      </c>
      <c r="C20" s="637" t="s">
        <v>1364</v>
      </c>
      <c r="D20" s="638">
        <v>183112706440026</v>
      </c>
      <c r="E20" s="6" t="s">
        <v>286</v>
      </c>
      <c r="F20" s="6"/>
    </row>
    <row r="21" spans="2:6" x14ac:dyDescent="0.3">
      <c r="B21" s="6">
        <v>14</v>
      </c>
      <c r="C21" s="637" t="s">
        <v>1365</v>
      </c>
      <c r="D21" s="638">
        <v>183112706440044</v>
      </c>
      <c r="E21" s="6" t="s">
        <v>286</v>
      </c>
      <c r="F21" s="6"/>
    </row>
    <row r="22" spans="2:6" x14ac:dyDescent="0.3">
      <c r="B22" s="6">
        <v>15</v>
      </c>
      <c r="C22" s="637" t="s">
        <v>1366</v>
      </c>
      <c r="D22" s="638">
        <v>183112706440070</v>
      </c>
      <c r="E22" s="6" t="s">
        <v>286</v>
      </c>
      <c r="F22" s="6"/>
    </row>
    <row r="23" spans="2:6" x14ac:dyDescent="0.3">
      <c r="B23" s="6">
        <v>16</v>
      </c>
      <c r="C23" s="637" t="s">
        <v>1367</v>
      </c>
      <c r="D23" s="638">
        <v>183112706440154</v>
      </c>
      <c r="E23" s="6" t="s">
        <v>286</v>
      </c>
      <c r="F23" s="6"/>
    </row>
    <row r="24" spans="2:6" x14ac:dyDescent="0.3">
      <c r="B24" s="6">
        <v>17</v>
      </c>
      <c r="C24" s="637" t="s">
        <v>1368</v>
      </c>
      <c r="D24" s="638">
        <v>183112706440169</v>
      </c>
      <c r="E24" s="6" t="s">
        <v>286</v>
      </c>
      <c r="F24" s="6"/>
    </row>
    <row r="25" spans="2:6" x14ac:dyDescent="0.3">
      <c r="B25" s="6">
        <v>18</v>
      </c>
      <c r="C25" s="637" t="s">
        <v>1369</v>
      </c>
      <c r="D25" s="638">
        <v>183112706440172</v>
      </c>
      <c r="E25" s="6" t="s">
        <v>286</v>
      </c>
      <c r="F25" s="6"/>
    </row>
    <row r="26" spans="2:6" x14ac:dyDescent="0.3">
      <c r="B26" s="6">
        <v>19</v>
      </c>
      <c r="C26" s="637" t="s">
        <v>1370</v>
      </c>
      <c r="D26" s="638">
        <v>183112706440186</v>
      </c>
      <c r="E26" s="6" t="s">
        <v>286</v>
      </c>
      <c r="F26" s="6"/>
    </row>
    <row r="27" spans="2:6" x14ac:dyDescent="0.3">
      <c r="B27" s="6">
        <v>20</v>
      </c>
      <c r="C27" s="637" t="s">
        <v>1371</v>
      </c>
      <c r="D27" s="638">
        <v>183112706440287</v>
      </c>
      <c r="E27" s="6" t="s">
        <v>286</v>
      </c>
      <c r="F27" s="6"/>
    </row>
    <row r="28" spans="2:6" x14ac:dyDescent="0.3">
      <c r="B28" s="6">
        <v>21</v>
      </c>
      <c r="C28" s="637" t="s">
        <v>1372</v>
      </c>
      <c r="D28" s="638">
        <v>183112706450005</v>
      </c>
      <c r="E28" s="6" t="s">
        <v>286</v>
      </c>
      <c r="F28" s="6"/>
    </row>
    <row r="29" spans="2:6" x14ac:dyDescent="0.3">
      <c r="B29" s="6">
        <v>22</v>
      </c>
      <c r="C29" s="637" t="s">
        <v>1373</v>
      </c>
      <c r="D29" s="638">
        <v>183112706450006</v>
      </c>
      <c r="E29" s="6" t="s">
        <v>286</v>
      </c>
      <c r="F29" s="6"/>
    </row>
    <row r="30" spans="2:6" x14ac:dyDescent="0.3">
      <c r="B30" s="6">
        <v>23</v>
      </c>
      <c r="C30" s="637" t="s">
        <v>1374</v>
      </c>
      <c r="D30" s="638">
        <v>183112706450038</v>
      </c>
      <c r="E30" s="6" t="s">
        <v>286</v>
      </c>
      <c r="F30" s="6"/>
    </row>
    <row r="31" spans="2:6" x14ac:dyDescent="0.3">
      <c r="B31" s="6">
        <v>24</v>
      </c>
      <c r="C31" s="637" t="s">
        <v>1375</v>
      </c>
      <c r="D31" s="638">
        <v>183112706450039</v>
      </c>
      <c r="E31" s="6" t="s">
        <v>286</v>
      </c>
      <c r="F31" s="6"/>
    </row>
    <row r="32" spans="2:6" x14ac:dyDescent="0.3">
      <c r="B32" s="6">
        <v>25</v>
      </c>
      <c r="C32" s="637" t="s">
        <v>1376</v>
      </c>
      <c r="D32" s="638">
        <v>183112706450088</v>
      </c>
      <c r="E32" s="6" t="s">
        <v>286</v>
      </c>
      <c r="F32" s="6"/>
    </row>
    <row r="33" spans="2:6" x14ac:dyDescent="0.3">
      <c r="B33" s="6">
        <v>26</v>
      </c>
      <c r="C33" s="637" t="s">
        <v>1377</v>
      </c>
      <c r="D33" s="638">
        <v>183112706450103</v>
      </c>
      <c r="E33" s="6" t="s">
        <v>286</v>
      </c>
      <c r="F33" s="6"/>
    </row>
    <row r="34" spans="2:6" x14ac:dyDescent="0.3">
      <c r="B34" s="6">
        <v>27</v>
      </c>
      <c r="C34" s="637" t="s">
        <v>1378</v>
      </c>
      <c r="D34" s="638">
        <v>183112706450104</v>
      </c>
      <c r="E34" s="6" t="s">
        <v>286</v>
      </c>
      <c r="F34" s="6"/>
    </row>
    <row r="35" spans="2:6" x14ac:dyDescent="0.3">
      <c r="B35" s="6">
        <v>28</v>
      </c>
      <c r="C35" s="637" t="s">
        <v>1379</v>
      </c>
      <c r="D35" s="638">
        <v>183112706450114</v>
      </c>
      <c r="E35" s="6" t="s">
        <v>286</v>
      </c>
      <c r="F35" s="6"/>
    </row>
    <row r="36" spans="2:6" x14ac:dyDescent="0.3">
      <c r="B36" s="6">
        <v>29</v>
      </c>
      <c r="C36" s="637" t="s">
        <v>1380</v>
      </c>
      <c r="D36" s="638">
        <v>183112706450139</v>
      </c>
      <c r="E36" s="6" t="s">
        <v>286</v>
      </c>
      <c r="F36" s="6"/>
    </row>
    <row r="37" spans="2:6" x14ac:dyDescent="0.3">
      <c r="B37" s="6">
        <v>30</v>
      </c>
      <c r="C37" s="637" t="s">
        <v>1381</v>
      </c>
      <c r="D37" s="638">
        <v>183112706450188</v>
      </c>
      <c r="E37" s="6" t="s">
        <v>286</v>
      </c>
      <c r="F37" s="6"/>
    </row>
    <row r="38" spans="2:6" x14ac:dyDescent="0.3">
      <c r="B38" s="6">
        <v>31</v>
      </c>
      <c r="C38" s="637" t="s">
        <v>1382</v>
      </c>
      <c r="D38" s="638">
        <v>183112706450292</v>
      </c>
      <c r="E38" s="6" t="s">
        <v>286</v>
      </c>
      <c r="F38" s="6"/>
    </row>
    <row r="39" spans="2:6" x14ac:dyDescent="0.3">
      <c r="B39" s="6">
        <v>32</v>
      </c>
      <c r="C39" s="637" t="s">
        <v>1383</v>
      </c>
      <c r="D39" s="638">
        <v>183112706450294</v>
      </c>
      <c r="E39" s="6" t="s">
        <v>286</v>
      </c>
      <c r="F39" s="6"/>
    </row>
    <row r="40" spans="2:6" x14ac:dyDescent="0.3">
      <c r="B40" s="6">
        <v>33</v>
      </c>
      <c r="C40" s="637" t="s">
        <v>1384</v>
      </c>
      <c r="D40" s="638">
        <v>183112706450304</v>
      </c>
      <c r="E40" s="6" t="s">
        <v>286</v>
      </c>
      <c r="F40" s="6"/>
    </row>
    <row r="41" spans="2:6" x14ac:dyDescent="0.3">
      <c r="B41" s="6">
        <v>34</v>
      </c>
      <c r="C41" s="637" t="s">
        <v>1385</v>
      </c>
      <c r="D41" s="638">
        <v>183112706470257</v>
      </c>
      <c r="E41" s="6"/>
      <c r="F41" s="6" t="s">
        <v>286</v>
      </c>
    </row>
    <row r="42" spans="2:6" x14ac:dyDescent="0.3">
      <c r="B42" s="6">
        <v>35</v>
      </c>
      <c r="C42" s="637" t="s">
        <v>1386</v>
      </c>
      <c r="D42" s="638">
        <v>183112706470285</v>
      </c>
      <c r="E42" s="6"/>
      <c r="F42" s="6" t="s">
        <v>286</v>
      </c>
    </row>
    <row r="43" spans="2:6" x14ac:dyDescent="0.3">
      <c r="B43" s="6">
        <v>36</v>
      </c>
      <c r="C43" s="637" t="s">
        <v>1387</v>
      </c>
      <c r="D43" s="638">
        <v>183112706470306</v>
      </c>
      <c r="E43" s="6"/>
      <c r="F43" s="6" t="s">
        <v>286</v>
      </c>
    </row>
    <row r="44" spans="2:6" x14ac:dyDescent="0.3">
      <c r="B44" s="6">
        <v>37</v>
      </c>
      <c r="C44" s="637" t="s">
        <v>1388</v>
      </c>
      <c r="D44" s="638">
        <v>197064416013</v>
      </c>
      <c r="E44" s="6" t="s">
        <v>286</v>
      </c>
      <c r="F44" s="6"/>
    </row>
    <row r="45" spans="2:6" x14ac:dyDescent="0.3">
      <c r="B45" s="6">
        <v>38</v>
      </c>
      <c r="C45" s="637" t="s">
        <v>1389</v>
      </c>
      <c r="D45" s="638">
        <v>197064416023</v>
      </c>
      <c r="E45" s="6" t="s">
        <v>286</v>
      </c>
      <c r="F45" s="6"/>
    </row>
    <row r="46" spans="2:6" x14ac:dyDescent="0.3">
      <c r="B46" s="6">
        <v>39</v>
      </c>
      <c r="C46" s="637" t="s">
        <v>1390</v>
      </c>
      <c r="D46" s="638">
        <v>197064416096</v>
      </c>
      <c r="E46" s="6" t="s">
        <v>286</v>
      </c>
      <c r="F46" s="6"/>
    </row>
    <row r="47" spans="2:6" x14ac:dyDescent="0.3">
      <c r="B47" s="6">
        <v>40</v>
      </c>
      <c r="C47" s="637" t="s">
        <v>1391</v>
      </c>
      <c r="D47" s="638">
        <v>197064416116</v>
      </c>
      <c r="E47" s="6" t="s">
        <v>286</v>
      </c>
      <c r="F47" s="6"/>
    </row>
    <row r="48" spans="2:6" x14ac:dyDescent="0.3">
      <c r="B48" s="6">
        <v>41</v>
      </c>
      <c r="C48" s="637" t="s">
        <v>1392</v>
      </c>
      <c r="D48" s="638">
        <v>197064416120</v>
      </c>
      <c r="E48" s="6" t="s">
        <v>286</v>
      </c>
      <c r="F48" s="6"/>
    </row>
    <row r="49" spans="2:6" x14ac:dyDescent="0.3">
      <c r="B49" s="6">
        <v>42</v>
      </c>
      <c r="C49" s="637" t="s">
        <v>1393</v>
      </c>
      <c r="D49" s="638">
        <v>197064416130</v>
      </c>
      <c r="E49" s="6" t="s">
        <v>286</v>
      </c>
      <c r="F49" s="6"/>
    </row>
    <row r="50" spans="2:6" x14ac:dyDescent="0.3">
      <c r="B50" s="6">
        <v>43</v>
      </c>
      <c r="C50" s="637" t="s">
        <v>1394</v>
      </c>
      <c r="D50" s="638">
        <v>197064416138</v>
      </c>
      <c r="E50" s="6" t="s">
        <v>286</v>
      </c>
      <c r="F50" s="6"/>
    </row>
    <row r="51" spans="2:6" x14ac:dyDescent="0.3">
      <c r="B51" s="6">
        <v>44</v>
      </c>
      <c r="C51" s="637" t="s">
        <v>1395</v>
      </c>
      <c r="D51" s="638">
        <v>197064416145</v>
      </c>
      <c r="E51" s="6" t="s">
        <v>286</v>
      </c>
      <c r="F51" s="6"/>
    </row>
    <row r="52" spans="2:6" x14ac:dyDescent="0.3">
      <c r="B52" s="6">
        <v>45</v>
      </c>
      <c r="C52" s="637" t="s">
        <v>1396</v>
      </c>
      <c r="D52" s="638">
        <v>197064416240</v>
      </c>
      <c r="E52" s="6" t="s">
        <v>286</v>
      </c>
      <c r="F52" s="6"/>
    </row>
    <row r="53" spans="2:6" x14ac:dyDescent="0.3">
      <c r="B53" s="6">
        <v>46</v>
      </c>
      <c r="C53" s="637" t="s">
        <v>1397</v>
      </c>
      <c r="D53" s="638">
        <v>197064416243</v>
      </c>
      <c r="E53" s="6" t="s">
        <v>286</v>
      </c>
      <c r="F53" s="6"/>
    </row>
    <row r="54" spans="2:6" x14ac:dyDescent="0.3">
      <c r="B54" s="6">
        <v>47</v>
      </c>
      <c r="C54" s="637" t="s">
        <v>1398</v>
      </c>
      <c r="D54" s="638">
        <v>197064516001</v>
      </c>
      <c r="E54" s="6" t="s">
        <v>286</v>
      </c>
      <c r="F54" s="6"/>
    </row>
    <row r="55" spans="2:6" x14ac:dyDescent="0.3">
      <c r="B55" s="6">
        <v>48</v>
      </c>
      <c r="C55" s="637" t="s">
        <v>1399</v>
      </c>
      <c r="D55" s="638">
        <v>197064516016</v>
      </c>
      <c r="E55" s="6" t="s">
        <v>286</v>
      </c>
      <c r="F55" s="6"/>
    </row>
    <row r="56" spans="2:6" x14ac:dyDescent="0.3">
      <c r="B56" s="6">
        <v>49</v>
      </c>
      <c r="C56" s="637" t="s">
        <v>1400</v>
      </c>
      <c r="D56" s="638">
        <v>197064516021</v>
      </c>
      <c r="E56" s="6" t="s">
        <v>286</v>
      </c>
      <c r="F56" s="6"/>
    </row>
    <row r="57" spans="2:6" x14ac:dyDescent="0.3">
      <c r="B57" s="6">
        <v>50</v>
      </c>
      <c r="C57" s="637" t="s">
        <v>1401</v>
      </c>
      <c r="D57" s="638">
        <v>197064516022</v>
      </c>
      <c r="E57" s="6" t="s">
        <v>286</v>
      </c>
      <c r="F57" s="6"/>
    </row>
    <row r="58" spans="2:6" x14ac:dyDescent="0.3">
      <c r="B58" s="6">
        <v>51</v>
      </c>
      <c r="C58" s="637" t="s">
        <v>1402</v>
      </c>
      <c r="D58" s="638">
        <v>197064516025</v>
      </c>
      <c r="E58" s="6" t="s">
        <v>286</v>
      </c>
      <c r="F58" s="6"/>
    </row>
    <row r="59" spans="2:6" x14ac:dyDescent="0.3">
      <c r="B59" s="6">
        <v>52</v>
      </c>
      <c r="C59" s="637" t="s">
        <v>1403</v>
      </c>
      <c r="D59" s="638">
        <v>197064516028</v>
      </c>
      <c r="E59" s="6" t="s">
        <v>286</v>
      </c>
      <c r="F59" s="6"/>
    </row>
    <row r="60" spans="2:6" x14ac:dyDescent="0.3">
      <c r="B60" s="6">
        <v>53</v>
      </c>
      <c r="C60" s="637" t="s">
        <v>1404</v>
      </c>
      <c r="D60" s="638">
        <v>197064516032</v>
      </c>
      <c r="E60" s="6" t="s">
        <v>286</v>
      </c>
      <c r="F60" s="6"/>
    </row>
    <row r="61" spans="2:6" x14ac:dyDescent="0.3">
      <c r="B61" s="6">
        <v>54</v>
      </c>
      <c r="C61" s="637" t="s">
        <v>1405</v>
      </c>
      <c r="D61" s="638">
        <v>197064516033</v>
      </c>
      <c r="E61" s="6" t="s">
        <v>286</v>
      </c>
      <c r="F61" s="6"/>
    </row>
    <row r="62" spans="2:6" x14ac:dyDescent="0.3">
      <c r="B62" s="6">
        <v>55</v>
      </c>
      <c r="C62" s="637" t="s">
        <v>1406</v>
      </c>
      <c r="D62" s="638">
        <v>197064516034</v>
      </c>
      <c r="E62" s="6" t="s">
        <v>286</v>
      </c>
      <c r="F62" s="6"/>
    </row>
    <row r="63" spans="2:6" x14ac:dyDescent="0.3">
      <c r="B63" s="6">
        <v>56</v>
      </c>
      <c r="C63" s="637" t="s">
        <v>1407</v>
      </c>
      <c r="D63" s="638">
        <v>197064516036</v>
      </c>
      <c r="E63" s="6" t="s">
        <v>286</v>
      </c>
      <c r="F63" s="6"/>
    </row>
    <row r="64" spans="2:6" x14ac:dyDescent="0.3">
      <c r="B64" s="6">
        <v>57</v>
      </c>
      <c r="C64" s="637" t="s">
        <v>1408</v>
      </c>
      <c r="D64" s="638">
        <v>197064516038</v>
      </c>
      <c r="E64" s="6" t="s">
        <v>286</v>
      </c>
      <c r="F64" s="6"/>
    </row>
    <row r="65" spans="2:6" x14ac:dyDescent="0.3">
      <c r="B65" s="6">
        <v>58</v>
      </c>
      <c r="C65" s="637" t="s">
        <v>1409</v>
      </c>
      <c r="D65" s="638">
        <v>197064516040</v>
      </c>
      <c r="E65" s="6" t="s">
        <v>286</v>
      </c>
      <c r="F65" s="6"/>
    </row>
    <row r="66" spans="2:6" x14ac:dyDescent="0.3">
      <c r="B66" s="6">
        <v>59</v>
      </c>
      <c r="C66" s="637" t="s">
        <v>1410</v>
      </c>
      <c r="D66" s="638">
        <v>197064516041</v>
      </c>
      <c r="E66" s="6" t="s">
        <v>286</v>
      </c>
      <c r="F66" s="6"/>
    </row>
    <row r="67" spans="2:6" x14ac:dyDescent="0.3">
      <c r="B67" s="6">
        <v>60</v>
      </c>
      <c r="C67" s="637" t="s">
        <v>1411</v>
      </c>
      <c r="D67" s="638">
        <v>197064516042</v>
      </c>
      <c r="E67" s="6" t="s">
        <v>286</v>
      </c>
      <c r="F67" s="6"/>
    </row>
    <row r="68" spans="2:6" x14ac:dyDescent="0.3">
      <c r="B68" s="6">
        <v>61</v>
      </c>
      <c r="C68" s="637" t="s">
        <v>1412</v>
      </c>
      <c r="D68" s="638">
        <v>197064516043</v>
      </c>
      <c r="E68" s="6" t="s">
        <v>286</v>
      </c>
      <c r="F68" s="6"/>
    </row>
    <row r="69" spans="2:6" x14ac:dyDescent="0.3">
      <c r="B69" s="6">
        <v>62</v>
      </c>
      <c r="C69" s="637" t="s">
        <v>1413</v>
      </c>
      <c r="D69" s="638">
        <v>197064516045</v>
      </c>
      <c r="E69" s="6" t="s">
        <v>286</v>
      </c>
      <c r="F69" s="6"/>
    </row>
    <row r="70" spans="2:6" x14ac:dyDescent="0.3">
      <c r="B70" s="6">
        <v>63</v>
      </c>
      <c r="C70" s="637" t="s">
        <v>1414</v>
      </c>
      <c r="D70" s="638">
        <v>197064516046</v>
      </c>
      <c r="E70" s="6" t="s">
        <v>286</v>
      </c>
      <c r="F70" s="6"/>
    </row>
    <row r="71" spans="2:6" x14ac:dyDescent="0.3">
      <c r="B71" s="6">
        <v>64</v>
      </c>
      <c r="C71" s="637" t="s">
        <v>1415</v>
      </c>
      <c r="D71" s="638">
        <v>197064516047</v>
      </c>
      <c r="E71" s="6" t="s">
        <v>286</v>
      </c>
      <c r="F71" s="6"/>
    </row>
    <row r="72" spans="2:6" x14ac:dyDescent="0.3">
      <c r="B72" s="6">
        <v>65</v>
      </c>
      <c r="C72" s="637" t="s">
        <v>1416</v>
      </c>
      <c r="D72" s="638">
        <v>197064516048</v>
      </c>
      <c r="E72" s="6" t="s">
        <v>286</v>
      </c>
      <c r="F72" s="6"/>
    </row>
    <row r="73" spans="2:6" x14ac:dyDescent="0.3">
      <c r="B73" s="6">
        <v>66</v>
      </c>
      <c r="C73" s="637" t="s">
        <v>1417</v>
      </c>
      <c r="D73" s="638">
        <v>197064516049</v>
      </c>
      <c r="E73" s="6" t="s">
        <v>286</v>
      </c>
      <c r="F73" s="6"/>
    </row>
    <row r="74" spans="2:6" x14ac:dyDescent="0.3">
      <c r="B74" s="6">
        <v>67</v>
      </c>
      <c r="C74" s="637" t="s">
        <v>1418</v>
      </c>
      <c r="D74" s="638">
        <v>197064516050</v>
      </c>
      <c r="E74" s="6" t="s">
        <v>286</v>
      </c>
      <c r="F74" s="6"/>
    </row>
    <row r="75" spans="2:6" x14ac:dyDescent="0.3">
      <c r="B75" s="6">
        <v>68</v>
      </c>
      <c r="C75" s="637" t="s">
        <v>1419</v>
      </c>
      <c r="D75" s="638">
        <v>197064516051</v>
      </c>
      <c r="E75" s="6" t="s">
        <v>286</v>
      </c>
      <c r="F75" s="6"/>
    </row>
    <row r="76" spans="2:6" x14ac:dyDescent="0.3">
      <c r="B76" s="6">
        <v>69</v>
      </c>
      <c r="C76" s="637" t="s">
        <v>1420</v>
      </c>
      <c r="D76" s="638">
        <v>197064516057</v>
      </c>
      <c r="E76" s="6" t="s">
        <v>286</v>
      </c>
      <c r="F76" s="6"/>
    </row>
    <row r="77" spans="2:6" x14ac:dyDescent="0.3">
      <c r="B77" s="6">
        <v>70</v>
      </c>
      <c r="C77" s="637" t="s">
        <v>1421</v>
      </c>
      <c r="D77" s="638">
        <v>197064516058</v>
      </c>
      <c r="E77" s="6" t="s">
        <v>286</v>
      </c>
      <c r="F77" s="6"/>
    </row>
    <row r="78" spans="2:6" x14ac:dyDescent="0.3">
      <c r="B78" s="6">
        <v>71</v>
      </c>
      <c r="C78" s="637" t="s">
        <v>1422</v>
      </c>
      <c r="D78" s="638">
        <v>197064516059</v>
      </c>
      <c r="E78" s="6" t="s">
        <v>286</v>
      </c>
      <c r="F78" s="6"/>
    </row>
    <row r="79" spans="2:6" x14ac:dyDescent="0.3">
      <c r="B79" s="6">
        <v>72</v>
      </c>
      <c r="C79" s="637" t="s">
        <v>1423</v>
      </c>
      <c r="D79" s="638">
        <v>197064516062</v>
      </c>
      <c r="E79" s="6" t="s">
        <v>286</v>
      </c>
      <c r="F79" s="6"/>
    </row>
    <row r="80" spans="2:6" x14ac:dyDescent="0.3">
      <c r="B80" s="6">
        <v>73</v>
      </c>
      <c r="C80" s="637" t="s">
        <v>1424</v>
      </c>
      <c r="D80" s="638">
        <v>197064516067</v>
      </c>
      <c r="E80" s="6" t="s">
        <v>286</v>
      </c>
      <c r="F80" s="6"/>
    </row>
    <row r="81" spans="2:6" x14ac:dyDescent="0.3">
      <c r="B81" s="6">
        <v>74</v>
      </c>
      <c r="C81" s="637" t="s">
        <v>1425</v>
      </c>
      <c r="D81" s="638">
        <v>197064516070</v>
      </c>
      <c r="E81" s="6" t="s">
        <v>286</v>
      </c>
      <c r="F81" s="6"/>
    </row>
    <row r="82" spans="2:6" x14ac:dyDescent="0.3">
      <c r="B82" s="6">
        <v>75</v>
      </c>
      <c r="C82" s="637" t="s">
        <v>1426</v>
      </c>
      <c r="D82" s="638">
        <v>197064516072</v>
      </c>
      <c r="E82" s="6" t="s">
        <v>286</v>
      </c>
      <c r="F82" s="6"/>
    </row>
    <row r="83" spans="2:6" x14ac:dyDescent="0.3">
      <c r="B83" s="6">
        <v>76</v>
      </c>
      <c r="C83" s="637" t="s">
        <v>1427</v>
      </c>
      <c r="D83" s="638">
        <v>197064516078</v>
      </c>
      <c r="E83" s="6" t="s">
        <v>286</v>
      </c>
      <c r="F83" s="6"/>
    </row>
    <row r="84" spans="2:6" x14ac:dyDescent="0.3">
      <c r="B84" s="6">
        <v>77</v>
      </c>
      <c r="C84" s="637" t="s">
        <v>1428</v>
      </c>
      <c r="D84" s="638">
        <v>197064516087</v>
      </c>
      <c r="E84" s="6" t="s">
        <v>286</v>
      </c>
      <c r="F84" s="6"/>
    </row>
    <row r="85" spans="2:6" x14ac:dyDescent="0.3">
      <c r="B85" s="6">
        <v>78</v>
      </c>
      <c r="C85" s="637" t="s">
        <v>1429</v>
      </c>
      <c r="D85" s="638">
        <v>197064516088</v>
      </c>
      <c r="E85" s="6" t="s">
        <v>286</v>
      </c>
      <c r="F85" s="6"/>
    </row>
    <row r="86" spans="2:6" x14ac:dyDescent="0.3">
      <c r="B86" s="6">
        <v>79</v>
      </c>
      <c r="C86" s="637" t="s">
        <v>1430</v>
      </c>
      <c r="D86" s="638">
        <v>197064516092</v>
      </c>
      <c r="E86" s="6" t="s">
        <v>286</v>
      </c>
      <c r="F86" s="6"/>
    </row>
    <row r="87" spans="2:6" x14ac:dyDescent="0.3">
      <c r="B87" s="6">
        <v>80</v>
      </c>
      <c r="C87" s="637" t="s">
        <v>1431</v>
      </c>
      <c r="D87" s="638">
        <v>197064516093</v>
      </c>
      <c r="E87" s="6" t="s">
        <v>286</v>
      </c>
      <c r="F87" s="6"/>
    </row>
    <row r="88" spans="2:6" x14ac:dyDescent="0.3">
      <c r="B88" s="6">
        <v>81</v>
      </c>
      <c r="C88" s="637" t="s">
        <v>1432</v>
      </c>
      <c r="D88" s="638">
        <v>197064516099</v>
      </c>
      <c r="E88" s="6" t="s">
        <v>286</v>
      </c>
      <c r="F88" s="6"/>
    </row>
    <row r="89" spans="2:6" x14ac:dyDescent="0.3">
      <c r="B89" s="6">
        <v>82</v>
      </c>
      <c r="C89" s="637" t="s">
        <v>1433</v>
      </c>
      <c r="D89" s="638">
        <v>197064516101</v>
      </c>
      <c r="E89" s="6" t="s">
        <v>286</v>
      </c>
      <c r="F89" s="6"/>
    </row>
    <row r="90" spans="2:6" x14ac:dyDescent="0.3">
      <c r="B90" s="6">
        <v>83</v>
      </c>
      <c r="C90" s="637" t="s">
        <v>1434</v>
      </c>
      <c r="D90" s="638">
        <v>197064516102</v>
      </c>
      <c r="E90" s="6" t="s">
        <v>286</v>
      </c>
      <c r="F90" s="6"/>
    </row>
    <row r="91" spans="2:6" x14ac:dyDescent="0.3">
      <c r="B91" s="6">
        <v>84</v>
      </c>
      <c r="C91" s="637" t="s">
        <v>1435</v>
      </c>
      <c r="D91" s="638">
        <v>197064516103</v>
      </c>
      <c r="E91" s="6" t="s">
        <v>286</v>
      </c>
      <c r="F91" s="6"/>
    </row>
    <row r="92" spans="2:6" x14ac:dyDescent="0.3">
      <c r="B92" s="6">
        <v>85</v>
      </c>
      <c r="C92" s="637" t="s">
        <v>1436</v>
      </c>
      <c r="D92" s="638">
        <v>197064516104</v>
      </c>
      <c r="E92" s="6" t="s">
        <v>286</v>
      </c>
      <c r="F92" s="6"/>
    </row>
    <row r="93" spans="2:6" x14ac:dyDescent="0.3">
      <c r="B93" s="6">
        <v>86</v>
      </c>
      <c r="C93" s="637" t="s">
        <v>1437</v>
      </c>
      <c r="D93" s="638">
        <v>197064516108</v>
      </c>
      <c r="E93" s="6" t="s">
        <v>286</v>
      </c>
      <c r="F93" s="6"/>
    </row>
    <row r="94" spans="2:6" x14ac:dyDescent="0.3">
      <c r="B94" s="6">
        <v>87</v>
      </c>
      <c r="C94" s="637" t="s">
        <v>1438</v>
      </c>
      <c r="D94" s="638">
        <v>197064516109</v>
      </c>
      <c r="E94" s="6" t="s">
        <v>286</v>
      </c>
      <c r="F94" s="6"/>
    </row>
    <row r="95" spans="2:6" x14ac:dyDescent="0.3">
      <c r="B95" s="6">
        <v>88</v>
      </c>
      <c r="C95" s="637" t="s">
        <v>1439</v>
      </c>
      <c r="D95" s="638">
        <v>197064516111</v>
      </c>
      <c r="E95" s="6" t="s">
        <v>286</v>
      </c>
      <c r="F95" s="6"/>
    </row>
    <row r="96" spans="2:6" x14ac:dyDescent="0.3">
      <c r="B96" s="6">
        <v>89</v>
      </c>
      <c r="C96" s="637" t="s">
        <v>1440</v>
      </c>
      <c r="D96" s="638">
        <v>197064516117</v>
      </c>
      <c r="E96" s="6" t="s">
        <v>286</v>
      </c>
      <c r="F96" s="6"/>
    </row>
    <row r="97" spans="2:6" x14ac:dyDescent="0.3">
      <c r="B97" s="6">
        <v>90</v>
      </c>
      <c r="C97" s="637" t="s">
        <v>1441</v>
      </c>
      <c r="D97" s="638">
        <v>197064516122</v>
      </c>
      <c r="E97" s="6" t="s">
        <v>286</v>
      </c>
      <c r="F97" s="6"/>
    </row>
    <row r="98" spans="2:6" x14ac:dyDescent="0.3">
      <c r="B98" s="6">
        <v>91</v>
      </c>
      <c r="C98" s="637" t="s">
        <v>1442</v>
      </c>
      <c r="D98" s="638">
        <v>197064516127</v>
      </c>
      <c r="E98" s="6" t="s">
        <v>286</v>
      </c>
      <c r="F98" s="6"/>
    </row>
    <row r="99" spans="2:6" x14ac:dyDescent="0.3">
      <c r="B99" s="6">
        <v>92</v>
      </c>
      <c r="C99" s="637" t="s">
        <v>1443</v>
      </c>
      <c r="D99" s="638">
        <v>197064516132</v>
      </c>
      <c r="E99" s="6" t="s">
        <v>286</v>
      </c>
      <c r="F99" s="6"/>
    </row>
    <row r="100" spans="2:6" x14ac:dyDescent="0.3">
      <c r="B100" s="6">
        <v>93</v>
      </c>
      <c r="C100" s="637" t="s">
        <v>1444</v>
      </c>
      <c r="D100" s="638">
        <v>197064516135</v>
      </c>
      <c r="E100" s="6" t="s">
        <v>286</v>
      </c>
      <c r="F100" s="6"/>
    </row>
    <row r="101" spans="2:6" x14ac:dyDescent="0.3">
      <c r="B101" s="6">
        <v>94</v>
      </c>
      <c r="C101" s="637" t="s">
        <v>1445</v>
      </c>
      <c r="D101" s="638">
        <v>197064516136</v>
      </c>
      <c r="E101" s="6" t="s">
        <v>286</v>
      </c>
      <c r="F101" s="6"/>
    </row>
    <row r="102" spans="2:6" x14ac:dyDescent="0.3">
      <c r="B102" s="6">
        <v>95</v>
      </c>
      <c r="C102" s="637" t="s">
        <v>1446</v>
      </c>
      <c r="D102" s="638">
        <v>197064516141</v>
      </c>
      <c r="E102" s="6" t="s">
        <v>286</v>
      </c>
      <c r="F102" s="6"/>
    </row>
    <row r="103" spans="2:6" x14ac:dyDescent="0.3">
      <c r="B103" s="6">
        <v>96</v>
      </c>
      <c r="C103" s="637" t="s">
        <v>1447</v>
      </c>
      <c r="D103" s="638">
        <v>197064516142</v>
      </c>
      <c r="E103" s="6" t="s">
        <v>286</v>
      </c>
      <c r="F103" s="6"/>
    </row>
    <row r="104" spans="2:6" x14ac:dyDescent="0.3">
      <c r="B104" s="6">
        <v>97</v>
      </c>
      <c r="C104" s="637" t="s">
        <v>1448</v>
      </c>
      <c r="D104" s="638">
        <v>197064516150</v>
      </c>
      <c r="E104" s="6" t="s">
        <v>286</v>
      </c>
      <c r="F104" s="6"/>
    </row>
    <row r="105" spans="2:6" x14ac:dyDescent="0.3">
      <c r="B105" s="6">
        <v>98</v>
      </c>
      <c r="C105" s="637" t="s">
        <v>1449</v>
      </c>
      <c r="D105" s="638">
        <v>197064516155</v>
      </c>
      <c r="E105" s="6" t="s">
        <v>286</v>
      </c>
      <c r="F105" s="6"/>
    </row>
    <row r="106" spans="2:6" x14ac:dyDescent="0.3">
      <c r="B106" s="6">
        <v>99</v>
      </c>
      <c r="C106" s="637" t="s">
        <v>1450</v>
      </c>
      <c r="D106" s="638">
        <v>197064516162</v>
      </c>
      <c r="E106" s="6" t="s">
        <v>286</v>
      </c>
      <c r="F106" s="6"/>
    </row>
    <row r="107" spans="2:6" x14ac:dyDescent="0.3">
      <c r="B107" s="6">
        <v>100</v>
      </c>
      <c r="C107" s="637" t="s">
        <v>1451</v>
      </c>
      <c r="D107" s="638">
        <v>197064516163</v>
      </c>
      <c r="E107" s="6" t="s">
        <v>286</v>
      </c>
      <c r="F107" s="6"/>
    </row>
    <row r="108" spans="2:6" x14ac:dyDescent="0.3">
      <c r="B108" s="6">
        <v>101</v>
      </c>
      <c r="C108" s="637" t="s">
        <v>1452</v>
      </c>
      <c r="D108" s="638">
        <v>197064516164</v>
      </c>
      <c r="E108" s="6" t="s">
        <v>286</v>
      </c>
      <c r="F108" s="6"/>
    </row>
    <row r="109" spans="2:6" x14ac:dyDescent="0.3">
      <c r="B109" s="6">
        <v>102</v>
      </c>
      <c r="C109" s="637" t="s">
        <v>1453</v>
      </c>
      <c r="D109" s="638">
        <v>197064516166</v>
      </c>
      <c r="E109" s="6" t="s">
        <v>286</v>
      </c>
      <c r="F109" s="6"/>
    </row>
    <row r="110" spans="2:6" x14ac:dyDescent="0.3">
      <c r="B110" s="6">
        <v>103</v>
      </c>
      <c r="C110" s="637" t="s">
        <v>1454</v>
      </c>
      <c r="D110" s="638">
        <v>197064516167</v>
      </c>
      <c r="E110" s="6" t="s">
        <v>286</v>
      </c>
      <c r="F110" s="6"/>
    </row>
    <row r="111" spans="2:6" x14ac:dyDescent="0.3">
      <c r="B111" s="6">
        <v>104</v>
      </c>
      <c r="C111" s="637" t="s">
        <v>1455</v>
      </c>
      <c r="D111" s="638">
        <v>197064516169</v>
      </c>
      <c r="E111" s="6" t="s">
        <v>286</v>
      </c>
      <c r="F111" s="6"/>
    </row>
    <row r="112" spans="2:6" x14ac:dyDescent="0.3">
      <c r="B112" s="6">
        <v>105</v>
      </c>
      <c r="C112" s="637" t="s">
        <v>1456</v>
      </c>
      <c r="D112" s="638">
        <v>197064516170</v>
      </c>
      <c r="E112" s="6" t="s">
        <v>286</v>
      </c>
      <c r="F112" s="6"/>
    </row>
    <row r="113" spans="2:6" x14ac:dyDescent="0.3">
      <c r="B113" s="6">
        <v>106</v>
      </c>
      <c r="C113" s="637" t="s">
        <v>1457</v>
      </c>
      <c r="D113" s="638">
        <v>197064516172</v>
      </c>
      <c r="E113" s="6" t="s">
        <v>286</v>
      </c>
      <c r="F113" s="6"/>
    </row>
    <row r="114" spans="2:6" x14ac:dyDescent="0.3">
      <c r="B114" s="6">
        <v>107</v>
      </c>
      <c r="C114" s="637" t="s">
        <v>1458</v>
      </c>
      <c r="D114" s="638">
        <v>197064516174</v>
      </c>
      <c r="E114" s="6" t="s">
        <v>286</v>
      </c>
      <c r="F114" s="6"/>
    </row>
    <row r="115" spans="2:6" x14ac:dyDescent="0.3">
      <c r="B115" s="6">
        <v>108</v>
      </c>
      <c r="C115" s="637" t="s">
        <v>1459</v>
      </c>
      <c r="D115" s="638">
        <v>197064516177</v>
      </c>
      <c r="E115" s="6" t="s">
        <v>286</v>
      </c>
      <c r="F115" s="6"/>
    </row>
    <row r="116" spans="2:6" x14ac:dyDescent="0.3">
      <c r="B116" s="6">
        <v>109</v>
      </c>
      <c r="C116" s="637" t="s">
        <v>1460</v>
      </c>
      <c r="D116" s="638">
        <v>197064516179</v>
      </c>
      <c r="E116" s="6" t="s">
        <v>286</v>
      </c>
      <c r="F116" s="6"/>
    </row>
    <row r="117" spans="2:6" x14ac:dyDescent="0.3">
      <c r="B117" s="6">
        <v>110</v>
      </c>
      <c r="C117" s="637" t="s">
        <v>1461</v>
      </c>
      <c r="D117" s="638">
        <v>197064516183</v>
      </c>
      <c r="E117" s="6" t="s">
        <v>286</v>
      </c>
      <c r="F117" s="6"/>
    </row>
    <row r="118" spans="2:6" x14ac:dyDescent="0.3">
      <c r="B118" s="6">
        <v>111</v>
      </c>
      <c r="C118" s="637" t="s">
        <v>1462</v>
      </c>
      <c r="D118" s="638">
        <v>197064516187</v>
      </c>
      <c r="E118" s="6" t="s">
        <v>286</v>
      </c>
      <c r="F118" s="6"/>
    </row>
    <row r="119" spans="2:6" x14ac:dyDescent="0.3">
      <c r="B119" s="6">
        <v>112</v>
      </c>
      <c r="C119" s="637" t="s">
        <v>1463</v>
      </c>
      <c r="D119" s="638">
        <v>197064516190</v>
      </c>
      <c r="E119" s="6" t="s">
        <v>286</v>
      </c>
      <c r="F119" s="6"/>
    </row>
    <row r="120" spans="2:6" x14ac:dyDescent="0.3">
      <c r="B120" s="6">
        <v>113</v>
      </c>
      <c r="C120" s="637" t="s">
        <v>1464</v>
      </c>
      <c r="D120" s="638">
        <v>197064516196</v>
      </c>
      <c r="E120" s="6" t="s">
        <v>286</v>
      </c>
      <c r="F120" s="6"/>
    </row>
    <row r="121" spans="2:6" x14ac:dyDescent="0.3">
      <c r="B121" s="6">
        <v>114</v>
      </c>
      <c r="C121" s="637" t="s">
        <v>1465</v>
      </c>
      <c r="D121" s="638">
        <v>197064516197</v>
      </c>
      <c r="E121" s="6" t="s">
        <v>286</v>
      </c>
      <c r="F121" s="6"/>
    </row>
    <row r="122" spans="2:6" x14ac:dyDescent="0.3">
      <c r="B122" s="6">
        <v>115</v>
      </c>
      <c r="C122" s="637" t="s">
        <v>1466</v>
      </c>
      <c r="D122" s="638">
        <v>197064516198</v>
      </c>
      <c r="E122" s="6" t="s">
        <v>286</v>
      </c>
      <c r="F122" s="6"/>
    </row>
    <row r="123" spans="2:6" x14ac:dyDescent="0.3">
      <c r="B123" s="6">
        <v>116</v>
      </c>
      <c r="C123" s="637" t="s">
        <v>1467</v>
      </c>
      <c r="D123" s="638">
        <v>197064516201</v>
      </c>
      <c r="E123" s="6" t="s">
        <v>286</v>
      </c>
      <c r="F123" s="6"/>
    </row>
    <row r="124" spans="2:6" x14ac:dyDescent="0.3">
      <c r="B124" s="6">
        <v>117</v>
      </c>
      <c r="C124" s="637" t="s">
        <v>1468</v>
      </c>
      <c r="D124" s="638">
        <v>197064516203</v>
      </c>
      <c r="E124" s="6" t="s">
        <v>286</v>
      </c>
      <c r="F124" s="6"/>
    </row>
    <row r="125" spans="2:6" x14ac:dyDescent="0.3">
      <c r="B125" s="6">
        <v>118</v>
      </c>
      <c r="C125" s="637" t="s">
        <v>1469</v>
      </c>
      <c r="D125" s="638">
        <v>197064516204</v>
      </c>
      <c r="E125" s="6" t="s">
        <v>286</v>
      </c>
      <c r="F125" s="6"/>
    </row>
    <row r="126" spans="2:6" x14ac:dyDescent="0.3">
      <c r="B126" s="6">
        <v>119</v>
      </c>
      <c r="C126" s="637" t="s">
        <v>1470</v>
      </c>
      <c r="D126" s="638">
        <v>197064516211</v>
      </c>
      <c r="E126" s="6" t="s">
        <v>286</v>
      </c>
      <c r="F126" s="6"/>
    </row>
    <row r="127" spans="2:6" x14ac:dyDescent="0.3">
      <c r="B127" s="6">
        <v>120</v>
      </c>
      <c r="C127" s="637" t="s">
        <v>1471</v>
      </c>
      <c r="D127" s="638">
        <v>197064516212</v>
      </c>
      <c r="E127" s="6" t="s">
        <v>286</v>
      </c>
      <c r="F127" s="6"/>
    </row>
    <row r="128" spans="2:6" x14ac:dyDescent="0.3">
      <c r="B128" s="6">
        <v>121</v>
      </c>
      <c r="C128" s="637" t="s">
        <v>1472</v>
      </c>
      <c r="D128" s="638">
        <v>197064516215</v>
      </c>
      <c r="E128" s="6" t="s">
        <v>286</v>
      </c>
      <c r="F128" s="6"/>
    </row>
    <row r="129" spans="2:6" x14ac:dyDescent="0.3">
      <c r="B129" s="6">
        <v>122</v>
      </c>
      <c r="C129" s="637" t="s">
        <v>1473</v>
      </c>
      <c r="D129" s="638">
        <v>197064516216</v>
      </c>
      <c r="E129" s="6" t="s">
        <v>286</v>
      </c>
      <c r="F129" s="6"/>
    </row>
    <row r="130" spans="2:6" x14ac:dyDescent="0.3">
      <c r="B130" s="6">
        <v>123</v>
      </c>
      <c r="C130" s="637" t="s">
        <v>1474</v>
      </c>
      <c r="D130" s="638">
        <v>197064516217</v>
      </c>
      <c r="E130" s="6" t="s">
        <v>286</v>
      </c>
      <c r="F130" s="6"/>
    </row>
    <row r="131" spans="2:6" x14ac:dyDescent="0.3">
      <c r="B131" s="6">
        <v>124</v>
      </c>
      <c r="C131" s="637" t="s">
        <v>1475</v>
      </c>
      <c r="D131" s="638">
        <v>197064516218</v>
      </c>
      <c r="E131" s="6" t="s">
        <v>286</v>
      </c>
      <c r="F131" s="6"/>
    </row>
    <row r="132" spans="2:6" x14ac:dyDescent="0.3">
      <c r="B132" s="6">
        <v>125</v>
      </c>
      <c r="C132" s="637" t="s">
        <v>1476</v>
      </c>
      <c r="D132" s="638">
        <v>197064516221</v>
      </c>
      <c r="E132" s="6" t="s">
        <v>286</v>
      </c>
      <c r="F132" s="6"/>
    </row>
    <row r="133" spans="2:6" x14ac:dyDescent="0.3">
      <c r="B133" s="6">
        <v>126</v>
      </c>
      <c r="C133" s="637" t="s">
        <v>1477</v>
      </c>
      <c r="D133" s="638">
        <v>197064516222</v>
      </c>
      <c r="E133" s="6" t="s">
        <v>286</v>
      </c>
      <c r="F133" s="6"/>
    </row>
    <row r="134" spans="2:6" x14ac:dyDescent="0.3">
      <c r="B134" s="6">
        <v>127</v>
      </c>
      <c r="C134" s="637" t="s">
        <v>1478</v>
      </c>
      <c r="D134" s="638">
        <v>197064516230</v>
      </c>
      <c r="E134" s="6" t="s">
        <v>286</v>
      </c>
      <c r="F134" s="6"/>
    </row>
    <row r="135" spans="2:6" x14ac:dyDescent="0.3">
      <c r="B135" s="6">
        <v>128</v>
      </c>
      <c r="C135" s="637" t="s">
        <v>1479</v>
      </c>
      <c r="D135" s="638">
        <v>197064526139</v>
      </c>
      <c r="E135" s="6"/>
      <c r="F135" s="6" t="s">
        <v>286</v>
      </c>
    </row>
    <row r="136" spans="2:6" x14ac:dyDescent="0.3">
      <c r="B136" s="6">
        <v>129</v>
      </c>
      <c r="C136" s="637" t="s">
        <v>1480</v>
      </c>
      <c r="D136" s="638">
        <v>197064526180</v>
      </c>
      <c r="E136" s="6"/>
      <c r="F136" s="6" t="s">
        <v>286</v>
      </c>
    </row>
    <row r="137" spans="2:6" x14ac:dyDescent="0.3">
      <c r="B137" s="6">
        <v>130</v>
      </c>
      <c r="C137" s="637" t="s">
        <v>1481</v>
      </c>
      <c r="D137" s="638">
        <v>207064416003</v>
      </c>
      <c r="E137" s="6" t="s">
        <v>286</v>
      </c>
      <c r="F137" s="6"/>
    </row>
    <row r="138" spans="2:6" x14ac:dyDescent="0.3">
      <c r="B138" s="6">
        <v>131</v>
      </c>
      <c r="C138" s="637" t="s">
        <v>1482</v>
      </c>
      <c r="D138" s="638">
        <v>207064416014</v>
      </c>
      <c r="E138" s="6" t="s">
        <v>286</v>
      </c>
      <c r="F138" s="6"/>
    </row>
    <row r="139" spans="2:6" x14ac:dyDescent="0.3">
      <c r="B139" s="6">
        <v>132</v>
      </c>
      <c r="C139" s="637" t="s">
        <v>1483</v>
      </c>
      <c r="D139" s="638">
        <v>207064416030</v>
      </c>
      <c r="E139" s="6" t="s">
        <v>286</v>
      </c>
      <c r="F139" s="6"/>
    </row>
    <row r="140" spans="2:6" x14ac:dyDescent="0.3">
      <c r="B140" s="6">
        <v>133</v>
      </c>
      <c r="C140" s="637" t="s">
        <v>1484</v>
      </c>
      <c r="D140" s="638">
        <v>207064416052</v>
      </c>
      <c r="E140" s="6" t="s">
        <v>286</v>
      </c>
      <c r="F140" s="6"/>
    </row>
    <row r="141" spans="2:6" x14ac:dyDescent="0.3">
      <c r="B141" s="6">
        <v>134</v>
      </c>
      <c r="C141" s="637" t="s">
        <v>1485</v>
      </c>
      <c r="D141" s="638">
        <v>207064416059</v>
      </c>
      <c r="E141" s="6" t="s">
        <v>286</v>
      </c>
      <c r="F141" s="6"/>
    </row>
    <row r="142" spans="2:6" x14ac:dyDescent="0.3">
      <c r="B142" s="6">
        <v>135</v>
      </c>
      <c r="C142" s="637" t="s">
        <v>1486</v>
      </c>
      <c r="D142" s="638">
        <v>207064416062</v>
      </c>
      <c r="E142" s="6" t="s">
        <v>286</v>
      </c>
      <c r="F142" s="6"/>
    </row>
    <row r="143" spans="2:6" x14ac:dyDescent="0.3">
      <c r="B143" s="6">
        <v>136</v>
      </c>
      <c r="C143" s="637" t="s">
        <v>1487</v>
      </c>
      <c r="D143" s="638">
        <v>207064416074</v>
      </c>
      <c r="E143" s="6" t="s">
        <v>286</v>
      </c>
      <c r="F143" s="6"/>
    </row>
    <row r="144" spans="2:6" x14ac:dyDescent="0.3">
      <c r="B144" s="6">
        <v>137</v>
      </c>
      <c r="C144" s="637" t="s">
        <v>1488</v>
      </c>
      <c r="D144" s="638">
        <v>207064416081</v>
      </c>
      <c r="E144" s="6" t="s">
        <v>286</v>
      </c>
      <c r="F144" s="6"/>
    </row>
    <row r="145" spans="2:6" x14ac:dyDescent="0.3">
      <c r="B145" s="6">
        <v>138</v>
      </c>
      <c r="C145" s="637" t="s">
        <v>1489</v>
      </c>
      <c r="D145" s="638">
        <v>207064416128</v>
      </c>
      <c r="E145" s="6" t="s">
        <v>286</v>
      </c>
      <c r="F145" s="6"/>
    </row>
    <row r="146" spans="2:6" x14ac:dyDescent="0.3">
      <c r="B146" s="6">
        <v>139</v>
      </c>
      <c r="C146" s="637" t="s">
        <v>1490</v>
      </c>
      <c r="D146" s="638">
        <v>207064416151</v>
      </c>
      <c r="E146" s="6" t="s">
        <v>286</v>
      </c>
      <c r="F146" s="6"/>
    </row>
    <row r="147" spans="2:6" x14ac:dyDescent="0.3">
      <c r="B147" s="6">
        <v>140</v>
      </c>
      <c r="C147" s="637" t="s">
        <v>1491</v>
      </c>
      <c r="D147" s="638">
        <v>207064416152</v>
      </c>
      <c r="E147" s="6" t="s">
        <v>286</v>
      </c>
      <c r="F147" s="6"/>
    </row>
    <row r="148" spans="2:6" x14ac:dyDescent="0.3">
      <c r="B148" s="6">
        <v>141</v>
      </c>
      <c r="C148" s="637" t="s">
        <v>1492</v>
      </c>
      <c r="D148" s="638">
        <v>207064416155</v>
      </c>
      <c r="E148" s="6" t="s">
        <v>286</v>
      </c>
      <c r="F148" s="6"/>
    </row>
    <row r="149" spans="2:6" x14ac:dyDescent="0.3">
      <c r="B149" s="6">
        <v>142</v>
      </c>
      <c r="C149" s="637" t="s">
        <v>1493</v>
      </c>
      <c r="D149" s="638">
        <v>207064426145</v>
      </c>
      <c r="E149" s="6"/>
      <c r="F149" s="6" t="s">
        <v>286</v>
      </c>
    </row>
    <row r="150" spans="2:6" x14ac:dyDescent="0.3">
      <c r="B150" s="6">
        <v>143</v>
      </c>
      <c r="C150" s="637" t="s">
        <v>1494</v>
      </c>
      <c r="D150" s="638">
        <v>207064436159</v>
      </c>
      <c r="E150" s="6"/>
      <c r="F150" s="6" t="s">
        <v>286</v>
      </c>
    </row>
    <row r="151" spans="2:6" x14ac:dyDescent="0.3">
      <c r="B151" s="6">
        <v>144</v>
      </c>
      <c r="C151" s="637" t="s">
        <v>1495</v>
      </c>
      <c r="D151" s="638">
        <v>207064516006</v>
      </c>
      <c r="E151" s="6" t="s">
        <v>286</v>
      </c>
      <c r="F151" s="6"/>
    </row>
    <row r="152" spans="2:6" x14ac:dyDescent="0.3">
      <c r="B152" s="6">
        <v>145</v>
      </c>
      <c r="C152" s="637" t="s">
        <v>1496</v>
      </c>
      <c r="D152" s="638">
        <v>207064516007</v>
      </c>
      <c r="E152" s="6" t="s">
        <v>286</v>
      </c>
      <c r="F152" s="6"/>
    </row>
    <row r="153" spans="2:6" x14ac:dyDescent="0.3">
      <c r="B153" s="6">
        <v>146</v>
      </c>
      <c r="C153" s="637" t="s">
        <v>1497</v>
      </c>
      <c r="D153" s="638">
        <v>207064516008</v>
      </c>
      <c r="E153" s="6" t="s">
        <v>286</v>
      </c>
      <c r="F153" s="6"/>
    </row>
    <row r="154" spans="2:6" x14ac:dyDescent="0.3">
      <c r="B154" s="6">
        <v>147</v>
      </c>
      <c r="C154" s="637" t="s">
        <v>1498</v>
      </c>
      <c r="D154" s="638">
        <v>207064516012</v>
      </c>
      <c r="E154" s="6" t="s">
        <v>286</v>
      </c>
      <c r="F154" s="6"/>
    </row>
    <row r="155" spans="2:6" x14ac:dyDescent="0.3">
      <c r="B155" s="6">
        <v>148</v>
      </c>
      <c r="C155" s="637" t="s">
        <v>1499</v>
      </c>
      <c r="D155" s="638">
        <v>207064516013</v>
      </c>
      <c r="E155" s="6" t="s">
        <v>286</v>
      </c>
      <c r="F155" s="6"/>
    </row>
    <row r="156" spans="2:6" x14ac:dyDescent="0.3">
      <c r="B156" s="6">
        <v>149</v>
      </c>
      <c r="C156" s="637" t="s">
        <v>1500</v>
      </c>
      <c r="D156" s="638">
        <v>207064516016</v>
      </c>
      <c r="E156" s="6" t="s">
        <v>286</v>
      </c>
      <c r="F156" s="6"/>
    </row>
    <row r="157" spans="2:6" x14ac:dyDescent="0.3">
      <c r="B157" s="6">
        <v>150</v>
      </c>
      <c r="C157" s="637" t="s">
        <v>1501</v>
      </c>
      <c r="D157" s="638">
        <v>207064516017</v>
      </c>
      <c r="E157" s="6" t="s">
        <v>286</v>
      </c>
      <c r="F157" s="6"/>
    </row>
    <row r="158" spans="2:6" x14ac:dyDescent="0.3">
      <c r="B158" s="6">
        <v>151</v>
      </c>
      <c r="C158" s="637" t="s">
        <v>1502</v>
      </c>
      <c r="D158" s="638">
        <v>207064516019</v>
      </c>
      <c r="E158" s="6" t="s">
        <v>286</v>
      </c>
      <c r="F158" s="6"/>
    </row>
    <row r="159" spans="2:6" x14ac:dyDescent="0.3">
      <c r="B159" s="6">
        <v>152</v>
      </c>
      <c r="C159" s="637" t="s">
        <v>1503</v>
      </c>
      <c r="D159" s="638">
        <v>207064516020</v>
      </c>
      <c r="E159" s="6" t="s">
        <v>286</v>
      </c>
      <c r="F159" s="6"/>
    </row>
    <row r="160" spans="2:6" x14ac:dyDescent="0.3">
      <c r="B160" s="6">
        <v>153</v>
      </c>
      <c r="C160" s="637" t="s">
        <v>1504</v>
      </c>
      <c r="D160" s="638">
        <v>207064516021</v>
      </c>
      <c r="E160" s="6" t="s">
        <v>286</v>
      </c>
      <c r="F160" s="6"/>
    </row>
    <row r="161" spans="2:6" x14ac:dyDescent="0.3">
      <c r="B161" s="6">
        <v>154</v>
      </c>
      <c r="C161" s="637" t="s">
        <v>1505</v>
      </c>
      <c r="D161" s="638">
        <v>207064516023</v>
      </c>
      <c r="E161" s="6" t="s">
        <v>286</v>
      </c>
      <c r="F161" s="6"/>
    </row>
    <row r="162" spans="2:6" x14ac:dyDescent="0.3">
      <c r="B162" s="6">
        <v>155</v>
      </c>
      <c r="C162" s="637" t="s">
        <v>1506</v>
      </c>
      <c r="D162" s="638">
        <v>207064516025</v>
      </c>
      <c r="E162" s="6" t="s">
        <v>286</v>
      </c>
      <c r="F162" s="6"/>
    </row>
    <row r="163" spans="2:6" x14ac:dyDescent="0.3">
      <c r="B163" s="6">
        <v>156</v>
      </c>
      <c r="C163" s="637" t="s">
        <v>1507</v>
      </c>
      <c r="D163" s="638">
        <v>207064516027</v>
      </c>
      <c r="E163" s="6" t="s">
        <v>286</v>
      </c>
      <c r="F163" s="6"/>
    </row>
    <row r="164" spans="2:6" x14ac:dyDescent="0.3">
      <c r="B164" s="6">
        <v>157</v>
      </c>
      <c r="C164" s="637" t="s">
        <v>1508</v>
      </c>
      <c r="D164" s="638">
        <v>207064516028</v>
      </c>
      <c r="E164" s="6" t="s">
        <v>286</v>
      </c>
      <c r="F164" s="6"/>
    </row>
    <row r="165" spans="2:6" x14ac:dyDescent="0.3">
      <c r="B165" s="6">
        <v>158</v>
      </c>
      <c r="C165" s="637" t="s">
        <v>1509</v>
      </c>
      <c r="D165" s="638">
        <v>207064516029</v>
      </c>
      <c r="E165" s="6" t="s">
        <v>286</v>
      </c>
      <c r="F165" s="6"/>
    </row>
    <row r="166" spans="2:6" x14ac:dyDescent="0.3">
      <c r="B166" s="6">
        <v>159</v>
      </c>
      <c r="C166" s="637" t="s">
        <v>1510</v>
      </c>
      <c r="D166" s="638">
        <v>207064516031</v>
      </c>
      <c r="E166" s="6" t="s">
        <v>286</v>
      </c>
      <c r="F166" s="6"/>
    </row>
    <row r="167" spans="2:6" x14ac:dyDescent="0.3">
      <c r="B167" s="6">
        <v>160</v>
      </c>
      <c r="C167" s="637" t="s">
        <v>1511</v>
      </c>
      <c r="D167" s="638">
        <v>207064516032</v>
      </c>
      <c r="E167" s="6" t="s">
        <v>286</v>
      </c>
      <c r="F167" s="6"/>
    </row>
    <row r="168" spans="2:6" x14ac:dyDescent="0.3">
      <c r="B168" s="6">
        <v>161</v>
      </c>
      <c r="C168" s="637" t="s">
        <v>1512</v>
      </c>
      <c r="D168" s="638">
        <v>207064516033</v>
      </c>
      <c r="E168" s="6" t="s">
        <v>286</v>
      </c>
      <c r="F168" s="6"/>
    </row>
    <row r="169" spans="2:6" x14ac:dyDescent="0.3">
      <c r="B169" s="6">
        <v>162</v>
      </c>
      <c r="C169" s="637" t="s">
        <v>1513</v>
      </c>
      <c r="D169" s="638">
        <v>207064516034</v>
      </c>
      <c r="E169" s="6" t="s">
        <v>286</v>
      </c>
      <c r="F169" s="6"/>
    </row>
    <row r="170" spans="2:6" x14ac:dyDescent="0.3">
      <c r="B170" s="6">
        <v>163</v>
      </c>
      <c r="C170" s="637" t="s">
        <v>1514</v>
      </c>
      <c r="D170" s="638">
        <v>207064516035</v>
      </c>
      <c r="E170" s="6" t="s">
        <v>286</v>
      </c>
      <c r="F170" s="6"/>
    </row>
    <row r="171" spans="2:6" x14ac:dyDescent="0.3">
      <c r="B171" s="6">
        <v>164</v>
      </c>
      <c r="C171" s="637" t="s">
        <v>1515</v>
      </c>
      <c r="D171" s="638">
        <v>207064516036</v>
      </c>
      <c r="E171" s="6" t="s">
        <v>286</v>
      </c>
      <c r="F171" s="6"/>
    </row>
    <row r="172" spans="2:6" x14ac:dyDescent="0.3">
      <c r="B172" s="6">
        <v>165</v>
      </c>
      <c r="C172" s="637" t="s">
        <v>1516</v>
      </c>
      <c r="D172" s="638">
        <v>207064516037</v>
      </c>
      <c r="E172" s="6" t="s">
        <v>286</v>
      </c>
      <c r="F172" s="6"/>
    </row>
    <row r="173" spans="2:6" x14ac:dyDescent="0.3">
      <c r="B173" s="6">
        <v>166</v>
      </c>
      <c r="C173" s="637" t="s">
        <v>1517</v>
      </c>
      <c r="D173" s="638">
        <v>207064516038</v>
      </c>
      <c r="E173" s="6" t="s">
        <v>286</v>
      </c>
      <c r="F173" s="6"/>
    </row>
    <row r="174" spans="2:6" x14ac:dyDescent="0.3">
      <c r="B174" s="6">
        <v>167</v>
      </c>
      <c r="C174" s="637" t="s">
        <v>1518</v>
      </c>
      <c r="D174" s="638">
        <v>207064516040</v>
      </c>
      <c r="E174" s="6" t="s">
        <v>286</v>
      </c>
      <c r="F174" s="6"/>
    </row>
    <row r="175" spans="2:6" x14ac:dyDescent="0.3">
      <c r="B175" s="6">
        <v>168</v>
      </c>
      <c r="C175" s="637" t="s">
        <v>1519</v>
      </c>
      <c r="D175" s="638">
        <v>207064516041</v>
      </c>
      <c r="E175" s="6" t="s">
        <v>286</v>
      </c>
      <c r="F175" s="6"/>
    </row>
    <row r="176" spans="2:6" x14ac:dyDescent="0.3">
      <c r="B176" s="6">
        <v>169</v>
      </c>
      <c r="C176" s="637" t="s">
        <v>1520</v>
      </c>
      <c r="D176" s="638">
        <v>207064516042</v>
      </c>
      <c r="E176" s="6" t="s">
        <v>286</v>
      </c>
      <c r="F176" s="6"/>
    </row>
    <row r="177" spans="2:6" x14ac:dyDescent="0.3">
      <c r="B177" s="6">
        <v>170</v>
      </c>
      <c r="C177" s="637" t="s">
        <v>1521</v>
      </c>
      <c r="D177" s="638">
        <v>207064516043</v>
      </c>
      <c r="E177" s="6" t="s">
        <v>286</v>
      </c>
      <c r="F177" s="6"/>
    </row>
    <row r="178" spans="2:6" x14ac:dyDescent="0.3">
      <c r="B178" s="6">
        <v>171</v>
      </c>
      <c r="C178" s="637" t="s">
        <v>1522</v>
      </c>
      <c r="D178" s="638">
        <v>207064516045</v>
      </c>
      <c r="E178" s="6" t="s">
        <v>286</v>
      </c>
      <c r="F178" s="6"/>
    </row>
    <row r="179" spans="2:6" x14ac:dyDescent="0.3">
      <c r="B179" s="6">
        <v>172</v>
      </c>
      <c r="C179" s="637" t="s">
        <v>1523</v>
      </c>
      <c r="D179" s="638">
        <v>207064516046</v>
      </c>
      <c r="E179" s="6" t="s">
        <v>286</v>
      </c>
      <c r="F179" s="6"/>
    </row>
    <row r="180" spans="2:6" x14ac:dyDescent="0.3">
      <c r="B180" s="6">
        <v>173</v>
      </c>
      <c r="C180" s="637" t="s">
        <v>1524</v>
      </c>
      <c r="D180" s="638">
        <v>207064516047</v>
      </c>
      <c r="E180" s="6" t="s">
        <v>286</v>
      </c>
      <c r="F180" s="6"/>
    </row>
    <row r="181" spans="2:6" x14ac:dyDescent="0.3">
      <c r="B181" s="6">
        <v>174</v>
      </c>
      <c r="C181" s="637" t="s">
        <v>1525</v>
      </c>
      <c r="D181" s="638">
        <v>207064516049</v>
      </c>
      <c r="E181" s="6" t="s">
        <v>286</v>
      </c>
      <c r="F181" s="6"/>
    </row>
    <row r="182" spans="2:6" x14ac:dyDescent="0.3">
      <c r="B182" s="6">
        <v>175</v>
      </c>
      <c r="C182" s="637" t="s">
        <v>1526</v>
      </c>
      <c r="D182" s="638">
        <v>207064516050</v>
      </c>
      <c r="E182" s="6" t="s">
        <v>286</v>
      </c>
      <c r="F182" s="6"/>
    </row>
    <row r="183" spans="2:6" x14ac:dyDescent="0.3">
      <c r="B183" s="6">
        <v>176</v>
      </c>
      <c r="C183" s="637" t="s">
        <v>1527</v>
      </c>
      <c r="D183" s="638">
        <v>207064516051</v>
      </c>
      <c r="E183" s="6" t="s">
        <v>286</v>
      </c>
      <c r="F183" s="6"/>
    </row>
    <row r="184" spans="2:6" x14ac:dyDescent="0.3">
      <c r="B184" s="6">
        <v>177</v>
      </c>
      <c r="C184" s="637" t="s">
        <v>1528</v>
      </c>
      <c r="D184" s="638">
        <v>207064516054</v>
      </c>
      <c r="E184" s="6" t="s">
        <v>286</v>
      </c>
      <c r="F184" s="6"/>
    </row>
    <row r="185" spans="2:6" x14ac:dyDescent="0.3">
      <c r="B185" s="6">
        <v>178</v>
      </c>
      <c r="C185" s="637" t="s">
        <v>1529</v>
      </c>
      <c r="D185" s="638">
        <v>207064516057</v>
      </c>
      <c r="E185" s="6" t="s">
        <v>286</v>
      </c>
      <c r="F185" s="6"/>
    </row>
    <row r="186" spans="2:6" x14ac:dyDescent="0.3">
      <c r="B186" s="6">
        <v>179</v>
      </c>
      <c r="C186" s="637" t="s">
        <v>1530</v>
      </c>
      <c r="D186" s="638">
        <v>207064516058</v>
      </c>
      <c r="E186" s="6" t="s">
        <v>286</v>
      </c>
      <c r="F186" s="6"/>
    </row>
    <row r="187" spans="2:6" x14ac:dyDescent="0.3">
      <c r="B187" s="6">
        <v>180</v>
      </c>
      <c r="C187" s="637" t="s">
        <v>1531</v>
      </c>
      <c r="D187" s="638">
        <v>207064516060</v>
      </c>
      <c r="E187" s="6" t="s">
        <v>286</v>
      </c>
      <c r="F187" s="6"/>
    </row>
    <row r="188" spans="2:6" x14ac:dyDescent="0.3">
      <c r="B188" s="6">
        <v>181</v>
      </c>
      <c r="C188" s="637" t="s">
        <v>1532</v>
      </c>
      <c r="D188" s="638">
        <v>207064516061</v>
      </c>
      <c r="E188" s="6" t="s">
        <v>286</v>
      </c>
      <c r="F188" s="6"/>
    </row>
    <row r="189" spans="2:6" x14ac:dyDescent="0.3">
      <c r="B189" s="6">
        <v>182</v>
      </c>
      <c r="C189" s="637" t="s">
        <v>1533</v>
      </c>
      <c r="D189" s="638">
        <v>207064516063</v>
      </c>
      <c r="E189" s="6" t="s">
        <v>286</v>
      </c>
      <c r="F189" s="6"/>
    </row>
    <row r="190" spans="2:6" x14ac:dyDescent="0.3">
      <c r="B190" s="6">
        <v>183</v>
      </c>
      <c r="C190" s="637" t="s">
        <v>1534</v>
      </c>
      <c r="D190" s="638">
        <v>207064516066</v>
      </c>
      <c r="E190" s="6" t="s">
        <v>286</v>
      </c>
      <c r="F190" s="6"/>
    </row>
    <row r="191" spans="2:6" x14ac:dyDescent="0.3">
      <c r="B191" s="6">
        <v>184</v>
      </c>
      <c r="C191" s="637" t="s">
        <v>1535</v>
      </c>
      <c r="D191" s="638">
        <v>207064516068</v>
      </c>
      <c r="E191" s="6" t="s">
        <v>286</v>
      </c>
      <c r="F191" s="6"/>
    </row>
    <row r="192" spans="2:6" x14ac:dyDescent="0.3">
      <c r="B192" s="6">
        <v>185</v>
      </c>
      <c r="C192" s="637" t="s">
        <v>1536</v>
      </c>
      <c r="D192" s="638">
        <v>207064516069</v>
      </c>
      <c r="E192" s="6" t="s">
        <v>286</v>
      </c>
      <c r="F192" s="6"/>
    </row>
    <row r="193" spans="2:6" x14ac:dyDescent="0.3">
      <c r="B193" s="6">
        <v>186</v>
      </c>
      <c r="C193" s="637" t="s">
        <v>1537</v>
      </c>
      <c r="D193" s="638">
        <v>207064516070</v>
      </c>
      <c r="E193" s="6" t="s">
        <v>286</v>
      </c>
      <c r="F193" s="6"/>
    </row>
    <row r="194" spans="2:6" x14ac:dyDescent="0.3">
      <c r="B194" s="6">
        <v>187</v>
      </c>
      <c r="C194" s="637" t="s">
        <v>1538</v>
      </c>
      <c r="D194" s="638">
        <v>207064516071</v>
      </c>
      <c r="E194" s="6" t="s">
        <v>286</v>
      </c>
      <c r="F194" s="6"/>
    </row>
    <row r="195" spans="2:6" x14ac:dyDescent="0.3">
      <c r="B195" s="6">
        <v>188</v>
      </c>
      <c r="C195" s="637" t="s">
        <v>1539</v>
      </c>
      <c r="D195" s="638">
        <v>207064516072</v>
      </c>
      <c r="E195" s="6" t="s">
        <v>286</v>
      </c>
      <c r="F195" s="6"/>
    </row>
    <row r="196" spans="2:6" x14ac:dyDescent="0.3">
      <c r="B196" s="6">
        <v>189</v>
      </c>
      <c r="C196" s="637" t="s">
        <v>1540</v>
      </c>
      <c r="D196" s="638">
        <v>207064516073</v>
      </c>
      <c r="E196" s="6" t="s">
        <v>286</v>
      </c>
      <c r="F196" s="6"/>
    </row>
    <row r="197" spans="2:6" x14ac:dyDescent="0.3">
      <c r="B197" s="6">
        <v>190</v>
      </c>
      <c r="C197" s="637" t="s">
        <v>1541</v>
      </c>
      <c r="D197" s="638">
        <v>207064516076</v>
      </c>
      <c r="E197" s="6" t="s">
        <v>286</v>
      </c>
      <c r="F197" s="6"/>
    </row>
    <row r="198" spans="2:6" x14ac:dyDescent="0.3">
      <c r="B198" s="6">
        <v>191</v>
      </c>
      <c r="C198" s="637" t="s">
        <v>1542</v>
      </c>
      <c r="D198" s="638">
        <v>207064516078</v>
      </c>
      <c r="E198" s="6" t="s">
        <v>286</v>
      </c>
      <c r="F198" s="6"/>
    </row>
    <row r="199" spans="2:6" x14ac:dyDescent="0.3">
      <c r="B199" s="6">
        <v>192</v>
      </c>
      <c r="C199" s="637" t="s">
        <v>1543</v>
      </c>
      <c r="D199" s="638">
        <v>207064516079</v>
      </c>
      <c r="E199" s="6" t="s">
        <v>286</v>
      </c>
      <c r="F199" s="6"/>
    </row>
    <row r="200" spans="2:6" x14ac:dyDescent="0.3">
      <c r="B200" s="6">
        <v>193</v>
      </c>
      <c r="C200" s="637" t="s">
        <v>1544</v>
      </c>
      <c r="D200" s="638">
        <v>207064516080</v>
      </c>
      <c r="E200" s="6" t="s">
        <v>286</v>
      </c>
      <c r="F200" s="6"/>
    </row>
    <row r="201" spans="2:6" x14ac:dyDescent="0.3">
      <c r="B201" s="6">
        <v>194</v>
      </c>
      <c r="C201" s="637" t="s">
        <v>1545</v>
      </c>
      <c r="D201" s="638">
        <v>207064516082</v>
      </c>
      <c r="E201" s="6" t="s">
        <v>286</v>
      </c>
      <c r="F201" s="6"/>
    </row>
    <row r="202" spans="2:6" x14ac:dyDescent="0.3">
      <c r="B202" s="6">
        <v>195</v>
      </c>
      <c r="C202" s="637" t="s">
        <v>1546</v>
      </c>
      <c r="D202" s="638">
        <v>207064516083</v>
      </c>
      <c r="E202" s="6" t="s">
        <v>286</v>
      </c>
      <c r="F202" s="6"/>
    </row>
    <row r="203" spans="2:6" x14ac:dyDescent="0.3">
      <c r="B203" s="6">
        <v>196</v>
      </c>
      <c r="C203" s="637" t="s">
        <v>1547</v>
      </c>
      <c r="D203" s="638">
        <v>207064516084</v>
      </c>
      <c r="E203" s="6" t="s">
        <v>286</v>
      </c>
      <c r="F203" s="6"/>
    </row>
    <row r="204" spans="2:6" x14ac:dyDescent="0.3">
      <c r="B204" s="6">
        <v>197</v>
      </c>
      <c r="C204" s="637" t="s">
        <v>1548</v>
      </c>
      <c r="D204" s="638">
        <v>207064516085</v>
      </c>
      <c r="E204" s="6" t="s">
        <v>286</v>
      </c>
      <c r="F204" s="6"/>
    </row>
    <row r="205" spans="2:6" x14ac:dyDescent="0.3">
      <c r="B205" s="6">
        <v>198</v>
      </c>
      <c r="C205" s="637" t="s">
        <v>1549</v>
      </c>
      <c r="D205" s="638">
        <v>207064516086</v>
      </c>
      <c r="E205" s="6" t="s">
        <v>286</v>
      </c>
      <c r="F205" s="6"/>
    </row>
    <row r="206" spans="2:6" x14ac:dyDescent="0.3">
      <c r="B206" s="6">
        <v>199</v>
      </c>
      <c r="C206" s="637" t="s">
        <v>1550</v>
      </c>
      <c r="D206" s="638">
        <v>207064516087</v>
      </c>
      <c r="E206" s="6" t="s">
        <v>286</v>
      </c>
      <c r="F206" s="6"/>
    </row>
    <row r="207" spans="2:6" x14ac:dyDescent="0.3">
      <c r="B207" s="6">
        <v>200</v>
      </c>
      <c r="C207" s="637" t="s">
        <v>1551</v>
      </c>
      <c r="D207" s="638">
        <v>207064516088</v>
      </c>
      <c r="E207" s="6" t="s">
        <v>286</v>
      </c>
      <c r="F207" s="6"/>
    </row>
    <row r="208" spans="2:6" x14ac:dyDescent="0.3">
      <c r="B208" s="6">
        <v>201</v>
      </c>
      <c r="C208" s="637" t="s">
        <v>1552</v>
      </c>
      <c r="D208" s="638">
        <v>207064516089</v>
      </c>
      <c r="E208" s="6" t="s">
        <v>286</v>
      </c>
      <c r="F208" s="6"/>
    </row>
    <row r="209" spans="2:6" x14ac:dyDescent="0.3">
      <c r="B209" s="6">
        <v>202</v>
      </c>
      <c r="C209" s="637" t="s">
        <v>1553</v>
      </c>
      <c r="D209" s="638">
        <v>207064516090</v>
      </c>
      <c r="E209" s="6" t="s">
        <v>286</v>
      </c>
      <c r="F209" s="6"/>
    </row>
    <row r="210" spans="2:6" x14ac:dyDescent="0.3">
      <c r="B210" s="6">
        <v>203</v>
      </c>
      <c r="C210" s="637" t="s">
        <v>1554</v>
      </c>
      <c r="D210" s="638">
        <v>207064516091</v>
      </c>
      <c r="E210" s="6" t="s">
        <v>286</v>
      </c>
      <c r="F210" s="6"/>
    </row>
    <row r="211" spans="2:6" x14ac:dyDescent="0.3">
      <c r="B211" s="6">
        <v>204</v>
      </c>
      <c r="C211" s="637" t="s">
        <v>1555</v>
      </c>
      <c r="D211" s="638">
        <v>207064516094</v>
      </c>
      <c r="E211" s="6" t="s">
        <v>286</v>
      </c>
      <c r="F211" s="6"/>
    </row>
    <row r="212" spans="2:6" x14ac:dyDescent="0.3">
      <c r="B212" s="6">
        <v>205</v>
      </c>
      <c r="C212" s="637" t="s">
        <v>1556</v>
      </c>
      <c r="D212" s="638">
        <v>207064516096</v>
      </c>
      <c r="E212" s="6" t="s">
        <v>286</v>
      </c>
      <c r="F212" s="6"/>
    </row>
    <row r="213" spans="2:6" x14ac:dyDescent="0.3">
      <c r="B213" s="6">
        <v>206</v>
      </c>
      <c r="C213" s="637" t="s">
        <v>1557</v>
      </c>
      <c r="D213" s="638">
        <v>207064516098</v>
      </c>
      <c r="E213" s="6" t="s">
        <v>286</v>
      </c>
      <c r="F213" s="6"/>
    </row>
    <row r="214" spans="2:6" x14ac:dyDescent="0.3">
      <c r="B214" s="6">
        <v>207</v>
      </c>
      <c r="C214" s="637" t="s">
        <v>1558</v>
      </c>
      <c r="D214" s="638">
        <v>207064516099</v>
      </c>
      <c r="E214" s="6" t="s">
        <v>286</v>
      </c>
      <c r="F214" s="6"/>
    </row>
    <row r="215" spans="2:6" x14ac:dyDescent="0.3">
      <c r="B215" s="6">
        <v>208</v>
      </c>
      <c r="C215" s="637" t="s">
        <v>1559</v>
      </c>
      <c r="D215" s="638">
        <v>207064516102</v>
      </c>
      <c r="E215" s="6" t="s">
        <v>286</v>
      </c>
      <c r="F215" s="6"/>
    </row>
    <row r="216" spans="2:6" x14ac:dyDescent="0.3">
      <c r="B216" s="6">
        <v>209</v>
      </c>
      <c r="C216" s="637" t="s">
        <v>1560</v>
      </c>
      <c r="D216" s="638">
        <v>207064516103</v>
      </c>
      <c r="E216" s="6" t="s">
        <v>286</v>
      </c>
      <c r="F216" s="6"/>
    </row>
    <row r="217" spans="2:6" x14ac:dyDescent="0.3">
      <c r="B217" s="6">
        <v>210</v>
      </c>
      <c r="C217" s="637" t="s">
        <v>1561</v>
      </c>
      <c r="D217" s="638">
        <v>207064516104</v>
      </c>
      <c r="E217" s="6" t="s">
        <v>286</v>
      </c>
      <c r="F217" s="6"/>
    </row>
    <row r="218" spans="2:6" x14ac:dyDescent="0.3">
      <c r="B218" s="6">
        <v>211</v>
      </c>
      <c r="C218" s="637" t="s">
        <v>1562</v>
      </c>
      <c r="D218" s="638">
        <v>207064516105</v>
      </c>
      <c r="E218" s="6" t="s">
        <v>286</v>
      </c>
      <c r="F218" s="6"/>
    </row>
    <row r="219" spans="2:6" x14ac:dyDescent="0.3">
      <c r="B219" s="6">
        <v>212</v>
      </c>
      <c r="C219" s="637" t="s">
        <v>1563</v>
      </c>
      <c r="D219" s="638">
        <v>207064516106</v>
      </c>
      <c r="E219" s="6" t="s">
        <v>286</v>
      </c>
      <c r="F219" s="6"/>
    </row>
    <row r="220" spans="2:6" x14ac:dyDescent="0.3">
      <c r="B220" s="6">
        <v>213</v>
      </c>
      <c r="C220" s="637" t="s">
        <v>1564</v>
      </c>
      <c r="D220" s="638">
        <v>207064516108</v>
      </c>
      <c r="E220" s="6" t="s">
        <v>286</v>
      </c>
      <c r="F220" s="6"/>
    </row>
    <row r="221" spans="2:6" x14ac:dyDescent="0.3">
      <c r="B221" s="6">
        <v>214</v>
      </c>
      <c r="C221" s="637" t="s">
        <v>1565</v>
      </c>
      <c r="D221" s="638">
        <v>207064516110</v>
      </c>
      <c r="E221" s="6" t="s">
        <v>286</v>
      </c>
      <c r="F221" s="6"/>
    </row>
    <row r="222" spans="2:6" x14ac:dyDescent="0.3">
      <c r="B222" s="6">
        <v>215</v>
      </c>
      <c r="C222" s="637" t="s">
        <v>1566</v>
      </c>
      <c r="D222" s="638">
        <v>207064516112</v>
      </c>
      <c r="E222" s="6" t="s">
        <v>286</v>
      </c>
      <c r="F222" s="6"/>
    </row>
    <row r="223" spans="2:6" x14ac:dyDescent="0.3">
      <c r="B223" s="6">
        <v>216</v>
      </c>
      <c r="C223" s="637" t="s">
        <v>1567</v>
      </c>
      <c r="D223" s="638">
        <v>207064516114</v>
      </c>
      <c r="E223" s="6" t="s">
        <v>286</v>
      </c>
      <c r="F223" s="6"/>
    </row>
    <row r="224" spans="2:6" x14ac:dyDescent="0.3">
      <c r="B224" s="6">
        <v>217</v>
      </c>
      <c r="C224" s="637" t="s">
        <v>1568</v>
      </c>
      <c r="D224" s="638">
        <v>207064516116</v>
      </c>
      <c r="E224" s="6" t="s">
        <v>286</v>
      </c>
      <c r="F224" s="6"/>
    </row>
    <row r="225" spans="2:6" x14ac:dyDescent="0.3">
      <c r="B225" s="6">
        <v>218</v>
      </c>
      <c r="C225" s="637" t="s">
        <v>1569</v>
      </c>
      <c r="D225" s="638">
        <v>207064516117</v>
      </c>
      <c r="E225" s="6" t="s">
        <v>286</v>
      </c>
      <c r="F225" s="6"/>
    </row>
    <row r="226" spans="2:6" x14ac:dyDescent="0.3">
      <c r="B226" s="6">
        <v>219</v>
      </c>
      <c r="C226" s="637" t="s">
        <v>1570</v>
      </c>
      <c r="D226" s="638">
        <v>207064516118</v>
      </c>
      <c r="E226" s="6" t="s">
        <v>286</v>
      </c>
      <c r="F226" s="6"/>
    </row>
    <row r="227" spans="2:6" x14ac:dyDescent="0.3">
      <c r="B227" s="6">
        <v>220</v>
      </c>
      <c r="C227" s="637" t="s">
        <v>1571</v>
      </c>
      <c r="D227" s="638">
        <v>207064516120</v>
      </c>
      <c r="E227" s="6" t="s">
        <v>286</v>
      </c>
      <c r="F227" s="6"/>
    </row>
    <row r="228" spans="2:6" x14ac:dyDescent="0.3">
      <c r="B228" s="6">
        <v>221</v>
      </c>
      <c r="C228" s="637" t="s">
        <v>1572</v>
      </c>
      <c r="D228" s="638">
        <v>207064516122</v>
      </c>
      <c r="E228" s="6" t="s">
        <v>286</v>
      </c>
      <c r="F228" s="6"/>
    </row>
    <row r="229" spans="2:6" x14ac:dyDescent="0.3">
      <c r="B229" s="6">
        <v>222</v>
      </c>
      <c r="C229" s="637" t="s">
        <v>1573</v>
      </c>
      <c r="D229" s="638">
        <v>207064516123</v>
      </c>
      <c r="E229" s="6" t="s">
        <v>286</v>
      </c>
      <c r="F229" s="6"/>
    </row>
    <row r="230" spans="2:6" x14ac:dyDescent="0.3">
      <c r="B230" s="6">
        <v>223</v>
      </c>
      <c r="C230" s="637" t="s">
        <v>1574</v>
      </c>
      <c r="D230" s="638">
        <v>207064516124</v>
      </c>
      <c r="E230" s="6" t="s">
        <v>286</v>
      </c>
      <c r="F230" s="6"/>
    </row>
    <row r="231" spans="2:6" x14ac:dyDescent="0.3">
      <c r="B231" s="6">
        <v>224</v>
      </c>
      <c r="C231" s="637" t="s">
        <v>1575</v>
      </c>
      <c r="D231" s="638">
        <v>207064516125</v>
      </c>
      <c r="E231" s="6" t="s">
        <v>286</v>
      </c>
      <c r="F231" s="6"/>
    </row>
    <row r="232" spans="2:6" x14ac:dyDescent="0.3">
      <c r="B232" s="6">
        <v>225</v>
      </c>
      <c r="C232" s="637" t="s">
        <v>1576</v>
      </c>
      <c r="D232" s="638">
        <v>207064516126</v>
      </c>
      <c r="E232" s="6" t="s">
        <v>286</v>
      </c>
      <c r="F232" s="6"/>
    </row>
    <row r="233" spans="2:6" x14ac:dyDescent="0.3">
      <c r="B233" s="6">
        <v>226</v>
      </c>
      <c r="C233" s="637" t="s">
        <v>1577</v>
      </c>
      <c r="D233" s="638">
        <v>207064516127</v>
      </c>
      <c r="E233" s="6" t="s">
        <v>286</v>
      </c>
      <c r="F233" s="6"/>
    </row>
    <row r="234" spans="2:6" x14ac:dyDescent="0.3">
      <c r="B234" s="6">
        <v>227</v>
      </c>
      <c r="C234" s="637" t="s">
        <v>1578</v>
      </c>
      <c r="D234" s="638">
        <v>207064516132</v>
      </c>
      <c r="E234" s="6" t="s">
        <v>286</v>
      </c>
      <c r="F234" s="6"/>
    </row>
    <row r="235" spans="2:6" x14ac:dyDescent="0.3">
      <c r="B235" s="6">
        <v>228</v>
      </c>
      <c r="C235" s="637" t="s">
        <v>1579</v>
      </c>
      <c r="D235" s="638">
        <v>207064516133</v>
      </c>
      <c r="E235" s="6" t="s">
        <v>286</v>
      </c>
      <c r="F235" s="6"/>
    </row>
    <row r="236" spans="2:6" x14ac:dyDescent="0.3">
      <c r="B236" s="6">
        <v>229</v>
      </c>
      <c r="C236" s="637" t="s">
        <v>1580</v>
      </c>
      <c r="D236" s="638">
        <v>207064516134</v>
      </c>
      <c r="E236" s="6" t="s">
        <v>286</v>
      </c>
      <c r="F236" s="6"/>
    </row>
    <row r="237" spans="2:6" x14ac:dyDescent="0.3">
      <c r="B237" s="6">
        <v>230</v>
      </c>
      <c r="C237" s="637" t="s">
        <v>1581</v>
      </c>
      <c r="D237" s="638">
        <v>207064516135</v>
      </c>
      <c r="E237" s="6" t="s">
        <v>286</v>
      </c>
      <c r="F237" s="6"/>
    </row>
    <row r="238" spans="2:6" x14ac:dyDescent="0.3">
      <c r="B238" s="6">
        <v>231</v>
      </c>
      <c r="C238" s="637" t="s">
        <v>1582</v>
      </c>
      <c r="D238" s="638">
        <v>207064516139</v>
      </c>
      <c r="E238" s="6" t="s">
        <v>286</v>
      </c>
      <c r="F238" s="6"/>
    </row>
    <row r="239" spans="2:6" x14ac:dyDescent="0.3">
      <c r="B239" s="6">
        <v>232</v>
      </c>
      <c r="C239" s="637" t="s">
        <v>1583</v>
      </c>
      <c r="D239" s="638">
        <v>207064516147</v>
      </c>
      <c r="E239" s="6" t="s">
        <v>286</v>
      </c>
      <c r="F239" s="6"/>
    </row>
    <row r="240" spans="2:6" x14ac:dyDescent="0.3">
      <c r="B240" s="6">
        <v>233</v>
      </c>
      <c r="C240" s="637" t="s">
        <v>1584</v>
      </c>
      <c r="D240" s="638">
        <v>207064516154</v>
      </c>
      <c r="E240" s="6" t="s">
        <v>286</v>
      </c>
      <c r="F240" s="6"/>
    </row>
    <row r="241" spans="2:6" x14ac:dyDescent="0.3">
      <c r="B241" s="6">
        <v>234</v>
      </c>
      <c r="C241" s="637" t="s">
        <v>1585</v>
      </c>
      <c r="D241" s="638">
        <v>207064516158</v>
      </c>
      <c r="E241" s="6" t="s">
        <v>286</v>
      </c>
      <c r="F241" s="6"/>
    </row>
    <row r="242" spans="2:6" x14ac:dyDescent="0.3">
      <c r="B242" s="6">
        <v>235</v>
      </c>
      <c r="C242" s="637" t="s">
        <v>1586</v>
      </c>
      <c r="D242" s="638">
        <v>207064516161</v>
      </c>
      <c r="E242" s="6" t="s">
        <v>286</v>
      </c>
      <c r="F242" s="6"/>
    </row>
    <row r="243" spans="2:6" x14ac:dyDescent="0.3">
      <c r="B243" s="6">
        <v>236</v>
      </c>
      <c r="C243" s="637" t="s">
        <v>1587</v>
      </c>
      <c r="D243" s="638">
        <v>207064516162</v>
      </c>
      <c r="E243" s="6" t="s">
        <v>286</v>
      </c>
      <c r="F243" s="6"/>
    </row>
    <row r="244" spans="2:6" x14ac:dyDescent="0.3">
      <c r="B244" s="6">
        <v>237</v>
      </c>
      <c r="C244" s="637" t="s">
        <v>1588</v>
      </c>
      <c r="D244" s="638">
        <v>207064516165</v>
      </c>
      <c r="E244" s="6" t="s">
        <v>286</v>
      </c>
      <c r="F244" s="6"/>
    </row>
    <row r="245" spans="2:6" x14ac:dyDescent="0.3">
      <c r="B245" s="6">
        <v>238</v>
      </c>
      <c r="C245" s="637" t="s">
        <v>1589</v>
      </c>
      <c r="D245" s="638">
        <v>207064526144</v>
      </c>
      <c r="E245" s="6"/>
      <c r="F245" s="6" t="s">
        <v>286</v>
      </c>
    </row>
    <row r="246" spans="2:6" x14ac:dyDescent="0.3">
      <c r="B246" s="6">
        <v>239</v>
      </c>
      <c r="C246" s="637" t="s">
        <v>1590</v>
      </c>
      <c r="D246" s="638">
        <v>207064526164</v>
      </c>
      <c r="E246" s="6"/>
      <c r="F246" s="6" t="s">
        <v>286</v>
      </c>
    </row>
    <row r="247" spans="2:6" x14ac:dyDescent="0.3">
      <c r="B247" s="6">
        <v>240</v>
      </c>
      <c r="C247" s="637" t="s">
        <v>1591</v>
      </c>
      <c r="D247" s="638">
        <v>217064416007</v>
      </c>
      <c r="E247" s="6" t="s">
        <v>286</v>
      </c>
      <c r="F247" s="6"/>
    </row>
    <row r="248" spans="2:6" x14ac:dyDescent="0.3">
      <c r="B248" s="6">
        <v>241</v>
      </c>
      <c r="C248" s="637" t="s">
        <v>1592</v>
      </c>
      <c r="D248" s="638">
        <v>217064416043</v>
      </c>
      <c r="E248" s="6" t="s">
        <v>286</v>
      </c>
      <c r="F248" s="6"/>
    </row>
    <row r="249" spans="2:6" x14ac:dyDescent="0.3">
      <c r="B249" s="6">
        <v>242</v>
      </c>
      <c r="C249" s="637" t="s">
        <v>1593</v>
      </c>
      <c r="D249" s="638">
        <v>217064416081</v>
      </c>
      <c r="E249" s="6" t="s">
        <v>286</v>
      </c>
      <c r="F249" s="6"/>
    </row>
    <row r="250" spans="2:6" x14ac:dyDescent="0.3">
      <c r="B250" s="6">
        <v>243</v>
      </c>
      <c r="C250" s="637" t="s">
        <v>1594</v>
      </c>
      <c r="D250" s="638">
        <v>217064416105</v>
      </c>
      <c r="E250" s="6" t="s">
        <v>286</v>
      </c>
      <c r="F250" s="6"/>
    </row>
    <row r="251" spans="2:6" x14ac:dyDescent="0.3">
      <c r="B251" s="6">
        <v>244</v>
      </c>
      <c r="C251" s="637" t="s">
        <v>1595</v>
      </c>
      <c r="D251" s="638">
        <v>217064416119</v>
      </c>
      <c r="E251" s="6" t="s">
        <v>286</v>
      </c>
      <c r="F251" s="6"/>
    </row>
    <row r="252" spans="2:6" x14ac:dyDescent="0.3">
      <c r="B252" s="6">
        <v>245</v>
      </c>
      <c r="C252" s="637" t="s">
        <v>1596</v>
      </c>
      <c r="D252" s="638">
        <v>217064416132</v>
      </c>
      <c r="E252" s="6" t="s">
        <v>286</v>
      </c>
      <c r="F252" s="6"/>
    </row>
    <row r="253" spans="2:6" x14ac:dyDescent="0.3">
      <c r="B253" s="6">
        <v>246</v>
      </c>
      <c r="C253" s="637" t="s">
        <v>1597</v>
      </c>
      <c r="D253" s="638">
        <v>217064416134</v>
      </c>
      <c r="E253" s="6" t="s">
        <v>286</v>
      </c>
      <c r="F253" s="6"/>
    </row>
    <row r="254" spans="2:6" x14ac:dyDescent="0.3">
      <c r="B254" s="6">
        <v>247</v>
      </c>
      <c r="C254" s="637" t="s">
        <v>1598</v>
      </c>
      <c r="D254" s="638">
        <v>217064426107</v>
      </c>
      <c r="E254" s="6"/>
      <c r="F254" s="6" t="s">
        <v>286</v>
      </c>
    </row>
    <row r="255" spans="2:6" x14ac:dyDescent="0.3">
      <c r="B255" s="6">
        <v>248</v>
      </c>
      <c r="C255" s="637" t="s">
        <v>1599</v>
      </c>
      <c r="D255" s="638">
        <v>217064446136</v>
      </c>
      <c r="E255" s="6"/>
      <c r="F255" s="6" t="s">
        <v>286</v>
      </c>
    </row>
    <row r="256" spans="2:6" x14ac:dyDescent="0.3">
      <c r="B256" s="6">
        <v>249</v>
      </c>
      <c r="C256" s="637" t="s">
        <v>1600</v>
      </c>
      <c r="D256" s="638">
        <v>217064516001</v>
      </c>
      <c r="E256" s="6" t="s">
        <v>286</v>
      </c>
      <c r="F256" s="6"/>
    </row>
    <row r="257" spans="2:6" x14ac:dyDescent="0.3">
      <c r="B257" s="6">
        <v>250</v>
      </c>
      <c r="C257" s="637" t="s">
        <v>1601</v>
      </c>
      <c r="D257" s="638">
        <v>217064516002</v>
      </c>
      <c r="E257" s="6" t="s">
        <v>286</v>
      </c>
      <c r="F257" s="6"/>
    </row>
    <row r="258" spans="2:6" x14ac:dyDescent="0.3">
      <c r="B258" s="6">
        <v>251</v>
      </c>
      <c r="C258" s="637" t="s">
        <v>1602</v>
      </c>
      <c r="D258" s="638">
        <v>217064516003</v>
      </c>
      <c r="E258" s="6" t="s">
        <v>286</v>
      </c>
      <c r="F258" s="6"/>
    </row>
    <row r="259" spans="2:6" x14ac:dyDescent="0.3">
      <c r="B259" s="6">
        <v>252</v>
      </c>
      <c r="C259" s="637" t="s">
        <v>1603</v>
      </c>
      <c r="D259" s="638">
        <v>217064516004</v>
      </c>
      <c r="E259" s="6" t="s">
        <v>286</v>
      </c>
      <c r="F259" s="6"/>
    </row>
    <row r="260" spans="2:6" x14ac:dyDescent="0.3">
      <c r="B260" s="6">
        <v>253</v>
      </c>
      <c r="C260" s="637" t="s">
        <v>1604</v>
      </c>
      <c r="D260" s="638">
        <v>217064516006</v>
      </c>
      <c r="E260" s="6" t="s">
        <v>286</v>
      </c>
      <c r="F260" s="6"/>
    </row>
    <row r="261" spans="2:6" x14ac:dyDescent="0.3">
      <c r="B261" s="6">
        <v>254</v>
      </c>
      <c r="C261" s="637" t="s">
        <v>1605</v>
      </c>
      <c r="D261" s="638">
        <v>217064516008</v>
      </c>
      <c r="E261" s="6" t="s">
        <v>286</v>
      </c>
      <c r="F261" s="6"/>
    </row>
    <row r="262" spans="2:6" x14ac:dyDescent="0.3">
      <c r="B262" s="6">
        <v>255</v>
      </c>
      <c r="C262" s="637" t="s">
        <v>1606</v>
      </c>
      <c r="D262" s="638">
        <v>217064516009</v>
      </c>
      <c r="E262" s="6" t="s">
        <v>286</v>
      </c>
      <c r="F262" s="6"/>
    </row>
    <row r="263" spans="2:6" x14ac:dyDescent="0.3">
      <c r="B263" s="6">
        <v>256</v>
      </c>
      <c r="C263" s="637" t="s">
        <v>1607</v>
      </c>
      <c r="D263" s="638">
        <v>217064516010</v>
      </c>
      <c r="E263" s="6" t="s">
        <v>286</v>
      </c>
      <c r="F263" s="6"/>
    </row>
    <row r="264" spans="2:6" x14ac:dyDescent="0.3">
      <c r="B264" s="6">
        <v>257</v>
      </c>
      <c r="C264" s="637" t="s">
        <v>1608</v>
      </c>
      <c r="D264" s="638">
        <v>217064516011</v>
      </c>
      <c r="E264" s="6" t="s">
        <v>286</v>
      </c>
      <c r="F264" s="6"/>
    </row>
    <row r="265" spans="2:6" x14ac:dyDescent="0.3">
      <c r="B265" s="6">
        <v>258</v>
      </c>
      <c r="C265" s="637" t="s">
        <v>1609</v>
      </c>
      <c r="D265" s="638">
        <v>217064516012</v>
      </c>
      <c r="E265" s="6" t="s">
        <v>286</v>
      </c>
      <c r="F265" s="6"/>
    </row>
    <row r="266" spans="2:6" x14ac:dyDescent="0.3">
      <c r="B266" s="6">
        <v>259</v>
      </c>
      <c r="C266" s="637" t="s">
        <v>1610</v>
      </c>
      <c r="D266" s="638">
        <v>217064516013</v>
      </c>
      <c r="E266" s="6" t="s">
        <v>286</v>
      </c>
      <c r="F266" s="6"/>
    </row>
    <row r="267" spans="2:6" x14ac:dyDescent="0.3">
      <c r="B267" s="6">
        <v>260</v>
      </c>
      <c r="C267" s="637" t="s">
        <v>1611</v>
      </c>
      <c r="D267" s="638">
        <v>217064516014</v>
      </c>
      <c r="E267" s="6" t="s">
        <v>286</v>
      </c>
      <c r="F267" s="6"/>
    </row>
    <row r="268" spans="2:6" x14ac:dyDescent="0.3">
      <c r="B268" s="6">
        <v>261</v>
      </c>
      <c r="C268" s="637" t="s">
        <v>1612</v>
      </c>
      <c r="D268" s="638">
        <v>217064516015</v>
      </c>
      <c r="E268" s="6" t="s">
        <v>286</v>
      </c>
      <c r="F268" s="6"/>
    </row>
    <row r="269" spans="2:6" x14ac:dyDescent="0.3">
      <c r="B269" s="6">
        <v>262</v>
      </c>
      <c r="C269" s="637" t="s">
        <v>1613</v>
      </c>
      <c r="D269" s="638">
        <v>217064516016</v>
      </c>
      <c r="E269" s="6" t="s">
        <v>286</v>
      </c>
      <c r="F269" s="6"/>
    </row>
    <row r="270" spans="2:6" x14ac:dyDescent="0.3">
      <c r="B270" s="6">
        <v>263</v>
      </c>
      <c r="C270" s="637" t="s">
        <v>1614</v>
      </c>
      <c r="D270" s="638">
        <v>217064516017</v>
      </c>
      <c r="E270" s="6" t="s">
        <v>286</v>
      </c>
      <c r="F270" s="6"/>
    </row>
    <row r="271" spans="2:6" x14ac:dyDescent="0.3">
      <c r="B271" s="6">
        <v>264</v>
      </c>
      <c r="C271" s="637" t="s">
        <v>1615</v>
      </c>
      <c r="D271" s="638">
        <v>217064516020</v>
      </c>
      <c r="E271" s="6" t="s">
        <v>286</v>
      </c>
      <c r="F271" s="6"/>
    </row>
    <row r="272" spans="2:6" x14ac:dyDescent="0.3">
      <c r="B272" s="6">
        <v>265</v>
      </c>
      <c r="C272" s="637" t="s">
        <v>1616</v>
      </c>
      <c r="D272" s="638">
        <v>217064516021</v>
      </c>
      <c r="E272" s="6" t="s">
        <v>286</v>
      </c>
      <c r="F272" s="6"/>
    </row>
    <row r="273" spans="2:6" x14ac:dyDescent="0.3">
      <c r="B273" s="6">
        <v>266</v>
      </c>
      <c r="C273" s="637" t="s">
        <v>1617</v>
      </c>
      <c r="D273" s="638">
        <v>217064516022</v>
      </c>
      <c r="E273" s="6" t="s">
        <v>286</v>
      </c>
      <c r="F273" s="6"/>
    </row>
    <row r="274" spans="2:6" x14ac:dyDescent="0.3">
      <c r="B274" s="6">
        <v>267</v>
      </c>
      <c r="C274" s="637" t="s">
        <v>1618</v>
      </c>
      <c r="D274" s="638">
        <v>217064516023</v>
      </c>
      <c r="E274" s="6" t="s">
        <v>286</v>
      </c>
      <c r="F274" s="6"/>
    </row>
    <row r="275" spans="2:6" x14ac:dyDescent="0.3">
      <c r="B275" s="6">
        <v>268</v>
      </c>
      <c r="C275" s="637" t="s">
        <v>1619</v>
      </c>
      <c r="D275" s="638">
        <v>217064516024</v>
      </c>
      <c r="E275" s="6" t="s">
        <v>286</v>
      </c>
      <c r="F275" s="6"/>
    </row>
    <row r="276" spans="2:6" x14ac:dyDescent="0.3">
      <c r="B276" s="6">
        <v>269</v>
      </c>
      <c r="C276" s="637" t="s">
        <v>1620</v>
      </c>
      <c r="D276" s="638">
        <v>217064516025</v>
      </c>
      <c r="E276" s="6" t="s">
        <v>286</v>
      </c>
      <c r="F276" s="6"/>
    </row>
    <row r="277" spans="2:6" x14ac:dyDescent="0.3">
      <c r="B277" s="6">
        <v>270</v>
      </c>
      <c r="C277" s="637" t="s">
        <v>1621</v>
      </c>
      <c r="D277" s="638">
        <v>217064516026</v>
      </c>
      <c r="E277" s="6" t="s">
        <v>286</v>
      </c>
      <c r="F277" s="6"/>
    </row>
    <row r="278" spans="2:6" x14ac:dyDescent="0.3">
      <c r="B278" s="6">
        <v>271</v>
      </c>
      <c r="C278" s="637" t="s">
        <v>1622</v>
      </c>
      <c r="D278" s="638">
        <v>217064516028</v>
      </c>
      <c r="E278" s="6" t="s">
        <v>286</v>
      </c>
      <c r="F278" s="6"/>
    </row>
    <row r="279" spans="2:6" x14ac:dyDescent="0.3">
      <c r="B279" s="6">
        <v>272</v>
      </c>
      <c r="C279" s="637" t="s">
        <v>1623</v>
      </c>
      <c r="D279" s="638">
        <v>217064516029</v>
      </c>
      <c r="E279" s="6" t="s">
        <v>286</v>
      </c>
      <c r="F279" s="6"/>
    </row>
    <row r="280" spans="2:6" x14ac:dyDescent="0.3">
      <c r="B280" s="6">
        <v>273</v>
      </c>
      <c r="C280" s="637" t="s">
        <v>1624</v>
      </c>
      <c r="D280" s="638">
        <v>217064516030</v>
      </c>
      <c r="E280" s="6" t="s">
        <v>286</v>
      </c>
      <c r="F280" s="6"/>
    </row>
    <row r="281" spans="2:6" x14ac:dyDescent="0.3">
      <c r="B281" s="6">
        <v>274</v>
      </c>
      <c r="C281" s="637" t="s">
        <v>1625</v>
      </c>
      <c r="D281" s="638">
        <v>217064516031</v>
      </c>
      <c r="E281" s="6" t="s">
        <v>286</v>
      </c>
      <c r="F281" s="6"/>
    </row>
    <row r="282" spans="2:6" x14ac:dyDescent="0.3">
      <c r="B282" s="6">
        <v>275</v>
      </c>
      <c r="C282" s="637" t="s">
        <v>1626</v>
      </c>
      <c r="D282" s="638">
        <v>217064516032</v>
      </c>
      <c r="E282" s="6" t="s">
        <v>286</v>
      </c>
      <c r="F282" s="6"/>
    </row>
    <row r="283" spans="2:6" x14ac:dyDescent="0.3">
      <c r="B283" s="6">
        <v>276</v>
      </c>
      <c r="C283" s="637" t="s">
        <v>1627</v>
      </c>
      <c r="D283" s="638">
        <v>217064516034</v>
      </c>
      <c r="E283" s="6" t="s">
        <v>286</v>
      </c>
      <c r="F283" s="6"/>
    </row>
    <row r="284" spans="2:6" x14ac:dyDescent="0.3">
      <c r="B284" s="6">
        <v>277</v>
      </c>
      <c r="C284" s="637" t="s">
        <v>1628</v>
      </c>
      <c r="D284" s="638">
        <v>217064516035</v>
      </c>
      <c r="E284" s="6" t="s">
        <v>286</v>
      </c>
      <c r="F284" s="6"/>
    </row>
    <row r="285" spans="2:6" x14ac:dyDescent="0.3">
      <c r="B285" s="6">
        <v>278</v>
      </c>
      <c r="C285" s="637" t="s">
        <v>1629</v>
      </c>
      <c r="D285" s="638">
        <v>217064516037</v>
      </c>
      <c r="E285" s="6" t="s">
        <v>286</v>
      </c>
      <c r="F285" s="6"/>
    </row>
    <row r="286" spans="2:6" x14ac:dyDescent="0.3">
      <c r="B286" s="6">
        <v>279</v>
      </c>
      <c r="C286" s="637" t="s">
        <v>1630</v>
      </c>
      <c r="D286" s="638">
        <v>217064516038</v>
      </c>
      <c r="E286" s="6" t="s">
        <v>286</v>
      </c>
      <c r="F286" s="6"/>
    </row>
    <row r="287" spans="2:6" x14ac:dyDescent="0.3">
      <c r="B287" s="6">
        <v>280</v>
      </c>
      <c r="C287" s="637" t="s">
        <v>1631</v>
      </c>
      <c r="D287" s="638">
        <v>217064516039</v>
      </c>
      <c r="E287" s="6" t="s">
        <v>286</v>
      </c>
      <c r="F287" s="6"/>
    </row>
    <row r="288" spans="2:6" x14ac:dyDescent="0.3">
      <c r="B288" s="6">
        <v>281</v>
      </c>
      <c r="C288" s="637" t="s">
        <v>1632</v>
      </c>
      <c r="D288" s="638">
        <v>217064516040</v>
      </c>
      <c r="E288" s="6" t="s">
        <v>286</v>
      </c>
      <c r="F288" s="6"/>
    </row>
    <row r="289" spans="2:6" x14ac:dyDescent="0.3">
      <c r="B289" s="6">
        <v>282</v>
      </c>
      <c r="C289" s="637" t="s">
        <v>1633</v>
      </c>
      <c r="D289" s="638">
        <v>217064516041</v>
      </c>
      <c r="E289" s="6" t="s">
        <v>286</v>
      </c>
      <c r="F289" s="6"/>
    </row>
    <row r="290" spans="2:6" x14ac:dyDescent="0.3">
      <c r="B290" s="6">
        <v>283</v>
      </c>
      <c r="C290" s="637" t="s">
        <v>1634</v>
      </c>
      <c r="D290" s="638">
        <v>217064516042</v>
      </c>
      <c r="E290" s="6" t="s">
        <v>286</v>
      </c>
      <c r="F290" s="6"/>
    </row>
    <row r="291" spans="2:6" x14ac:dyDescent="0.3">
      <c r="B291" s="6">
        <v>284</v>
      </c>
      <c r="C291" s="637" t="s">
        <v>1635</v>
      </c>
      <c r="D291" s="638">
        <v>217064516044</v>
      </c>
      <c r="E291" s="6" t="s">
        <v>286</v>
      </c>
      <c r="F291" s="6"/>
    </row>
    <row r="292" spans="2:6" x14ac:dyDescent="0.3">
      <c r="B292" s="6">
        <v>285</v>
      </c>
      <c r="C292" s="637" t="s">
        <v>1636</v>
      </c>
      <c r="D292" s="638">
        <v>217064516045</v>
      </c>
      <c r="E292" s="6" t="s">
        <v>286</v>
      </c>
      <c r="F292" s="6"/>
    </row>
    <row r="293" spans="2:6" x14ac:dyDescent="0.3">
      <c r="B293" s="6">
        <v>286</v>
      </c>
      <c r="C293" s="637" t="s">
        <v>1637</v>
      </c>
      <c r="D293" s="638">
        <v>217064516047</v>
      </c>
      <c r="E293" s="6" t="s">
        <v>286</v>
      </c>
      <c r="F293" s="6"/>
    </row>
    <row r="294" spans="2:6" x14ac:dyDescent="0.3">
      <c r="B294" s="6">
        <v>287</v>
      </c>
      <c r="C294" s="637" t="s">
        <v>1638</v>
      </c>
      <c r="D294" s="638">
        <v>217064516049</v>
      </c>
      <c r="E294" s="6" t="s">
        <v>286</v>
      </c>
      <c r="F294" s="6"/>
    </row>
    <row r="295" spans="2:6" x14ac:dyDescent="0.3">
      <c r="B295" s="6">
        <v>288</v>
      </c>
      <c r="C295" s="637" t="s">
        <v>1639</v>
      </c>
      <c r="D295" s="638">
        <v>217064516050</v>
      </c>
      <c r="E295" s="6" t="s">
        <v>286</v>
      </c>
      <c r="F295" s="6"/>
    </row>
    <row r="296" spans="2:6" x14ac:dyDescent="0.3">
      <c r="B296" s="6">
        <v>289</v>
      </c>
      <c r="C296" s="637" t="s">
        <v>1640</v>
      </c>
      <c r="D296" s="638">
        <v>217064516051</v>
      </c>
      <c r="E296" s="6" t="s">
        <v>286</v>
      </c>
      <c r="F296" s="6"/>
    </row>
    <row r="297" spans="2:6" x14ac:dyDescent="0.3">
      <c r="B297" s="6">
        <v>290</v>
      </c>
      <c r="C297" s="637" t="s">
        <v>1641</v>
      </c>
      <c r="D297" s="638">
        <v>217064516052</v>
      </c>
      <c r="E297" s="6" t="s">
        <v>286</v>
      </c>
      <c r="F297" s="6"/>
    </row>
    <row r="298" spans="2:6" x14ac:dyDescent="0.3">
      <c r="B298" s="6">
        <v>291</v>
      </c>
      <c r="C298" s="637" t="s">
        <v>1642</v>
      </c>
      <c r="D298" s="638">
        <v>217064516054</v>
      </c>
      <c r="E298" s="6" t="s">
        <v>286</v>
      </c>
      <c r="F298" s="6"/>
    </row>
    <row r="299" spans="2:6" x14ac:dyDescent="0.3">
      <c r="B299" s="6">
        <v>292</v>
      </c>
      <c r="C299" s="637" t="s">
        <v>1643</v>
      </c>
      <c r="D299" s="638">
        <v>217064516055</v>
      </c>
      <c r="E299" s="6" t="s">
        <v>286</v>
      </c>
      <c r="F299" s="6"/>
    </row>
    <row r="300" spans="2:6" x14ac:dyDescent="0.3">
      <c r="B300" s="6">
        <v>293</v>
      </c>
      <c r="C300" s="637" t="s">
        <v>1644</v>
      </c>
      <c r="D300" s="638">
        <v>217064516056</v>
      </c>
      <c r="E300" s="6" t="s">
        <v>286</v>
      </c>
      <c r="F300" s="6"/>
    </row>
    <row r="301" spans="2:6" x14ac:dyDescent="0.3">
      <c r="B301" s="6">
        <v>294</v>
      </c>
      <c r="C301" s="637" t="s">
        <v>1645</v>
      </c>
      <c r="D301" s="638">
        <v>217064516057</v>
      </c>
      <c r="E301" s="6" t="s">
        <v>286</v>
      </c>
      <c r="F301" s="6"/>
    </row>
    <row r="302" spans="2:6" x14ac:dyDescent="0.3">
      <c r="B302" s="6">
        <v>295</v>
      </c>
      <c r="C302" s="637" t="s">
        <v>1646</v>
      </c>
      <c r="D302" s="638">
        <v>217064516058</v>
      </c>
      <c r="E302" s="6" t="s">
        <v>286</v>
      </c>
      <c r="F302" s="6"/>
    </row>
    <row r="303" spans="2:6" x14ac:dyDescent="0.3">
      <c r="B303" s="6">
        <v>296</v>
      </c>
      <c r="C303" s="637" t="s">
        <v>1647</v>
      </c>
      <c r="D303" s="638">
        <v>217064516059</v>
      </c>
      <c r="E303" s="6" t="s">
        <v>286</v>
      </c>
      <c r="F303" s="6"/>
    </row>
    <row r="304" spans="2:6" x14ac:dyDescent="0.3">
      <c r="B304" s="6">
        <v>297</v>
      </c>
      <c r="C304" s="637" t="s">
        <v>1648</v>
      </c>
      <c r="D304" s="638">
        <v>217064516061</v>
      </c>
      <c r="E304" s="6" t="s">
        <v>286</v>
      </c>
      <c r="F304" s="6"/>
    </row>
    <row r="305" spans="2:6" x14ac:dyDescent="0.3">
      <c r="B305" s="6">
        <v>298</v>
      </c>
      <c r="C305" s="637" t="s">
        <v>1649</v>
      </c>
      <c r="D305" s="638">
        <v>217064516062</v>
      </c>
      <c r="E305" s="6" t="s">
        <v>286</v>
      </c>
      <c r="F305" s="6"/>
    </row>
    <row r="306" spans="2:6" x14ac:dyDescent="0.3">
      <c r="B306" s="6">
        <v>299</v>
      </c>
      <c r="C306" s="637" t="s">
        <v>1650</v>
      </c>
      <c r="D306" s="638">
        <v>217064516063</v>
      </c>
      <c r="E306" s="6" t="s">
        <v>286</v>
      </c>
      <c r="F306" s="6"/>
    </row>
    <row r="307" spans="2:6" x14ac:dyDescent="0.3">
      <c r="B307" s="6">
        <v>300</v>
      </c>
      <c r="C307" s="637" t="s">
        <v>1651</v>
      </c>
      <c r="D307" s="638">
        <v>217064516064</v>
      </c>
      <c r="E307" s="6" t="s">
        <v>286</v>
      </c>
      <c r="F307" s="6"/>
    </row>
    <row r="308" spans="2:6" x14ac:dyDescent="0.3">
      <c r="B308" s="6">
        <v>301</v>
      </c>
      <c r="C308" s="637" t="s">
        <v>1652</v>
      </c>
      <c r="D308" s="638">
        <v>217064516065</v>
      </c>
      <c r="E308" s="6" t="s">
        <v>286</v>
      </c>
      <c r="F308" s="6"/>
    </row>
    <row r="309" spans="2:6" x14ac:dyDescent="0.3">
      <c r="B309" s="6">
        <v>302</v>
      </c>
      <c r="C309" s="637" t="s">
        <v>1653</v>
      </c>
      <c r="D309" s="638">
        <v>217064516066</v>
      </c>
      <c r="E309" s="6" t="s">
        <v>286</v>
      </c>
      <c r="F309" s="6"/>
    </row>
    <row r="310" spans="2:6" x14ac:dyDescent="0.3">
      <c r="B310" s="6">
        <v>303</v>
      </c>
      <c r="C310" s="637" t="s">
        <v>1654</v>
      </c>
      <c r="D310" s="638">
        <v>217064516067</v>
      </c>
      <c r="E310" s="6" t="s">
        <v>286</v>
      </c>
      <c r="F310" s="6"/>
    </row>
    <row r="311" spans="2:6" x14ac:dyDescent="0.3">
      <c r="B311" s="6">
        <v>304</v>
      </c>
      <c r="C311" s="637" t="s">
        <v>1655</v>
      </c>
      <c r="D311" s="638">
        <v>217064516068</v>
      </c>
      <c r="E311" s="6" t="s">
        <v>286</v>
      </c>
      <c r="F311" s="6"/>
    </row>
    <row r="312" spans="2:6" x14ac:dyDescent="0.3">
      <c r="B312" s="6">
        <v>305</v>
      </c>
      <c r="C312" s="637" t="s">
        <v>1656</v>
      </c>
      <c r="D312" s="638">
        <v>217064516069</v>
      </c>
      <c r="E312" s="6" t="s">
        <v>286</v>
      </c>
      <c r="F312" s="6"/>
    </row>
    <row r="313" spans="2:6" x14ac:dyDescent="0.3">
      <c r="B313" s="6">
        <v>306</v>
      </c>
      <c r="C313" s="637" t="s">
        <v>1657</v>
      </c>
      <c r="D313" s="638">
        <v>217064516071</v>
      </c>
      <c r="E313" s="6" t="s">
        <v>286</v>
      </c>
      <c r="F313" s="6"/>
    </row>
    <row r="314" spans="2:6" x14ac:dyDescent="0.3">
      <c r="B314" s="6">
        <v>307</v>
      </c>
      <c r="C314" s="637" t="s">
        <v>1658</v>
      </c>
      <c r="D314" s="638">
        <v>217064516072</v>
      </c>
      <c r="E314" s="6" t="s">
        <v>286</v>
      </c>
      <c r="F314" s="6"/>
    </row>
    <row r="315" spans="2:6" x14ac:dyDescent="0.3">
      <c r="B315" s="6">
        <v>308</v>
      </c>
      <c r="C315" s="637" t="s">
        <v>1659</v>
      </c>
      <c r="D315" s="638">
        <v>217064516073</v>
      </c>
      <c r="E315" s="6" t="s">
        <v>286</v>
      </c>
      <c r="F315" s="6"/>
    </row>
    <row r="316" spans="2:6" x14ac:dyDescent="0.3">
      <c r="B316" s="6">
        <v>309</v>
      </c>
      <c r="C316" s="637" t="s">
        <v>1660</v>
      </c>
      <c r="D316" s="638">
        <v>217064516074</v>
      </c>
      <c r="E316" s="6" t="s">
        <v>286</v>
      </c>
      <c r="F316" s="6"/>
    </row>
    <row r="317" spans="2:6" x14ac:dyDescent="0.3">
      <c r="B317" s="6">
        <v>310</v>
      </c>
      <c r="C317" s="637" t="s">
        <v>1661</v>
      </c>
      <c r="D317" s="638">
        <v>217064516076</v>
      </c>
      <c r="E317" s="6" t="s">
        <v>286</v>
      </c>
      <c r="F317" s="6"/>
    </row>
    <row r="318" spans="2:6" x14ac:dyDescent="0.3">
      <c r="B318" s="6">
        <v>311</v>
      </c>
      <c r="C318" s="637" t="s">
        <v>1662</v>
      </c>
      <c r="D318" s="638">
        <v>217064516079</v>
      </c>
      <c r="E318" s="6" t="s">
        <v>286</v>
      </c>
      <c r="F318" s="6"/>
    </row>
    <row r="319" spans="2:6" x14ac:dyDescent="0.3">
      <c r="B319" s="6">
        <v>312</v>
      </c>
      <c r="C319" s="637" t="s">
        <v>1663</v>
      </c>
      <c r="D319" s="638">
        <v>217064516080</v>
      </c>
      <c r="E319" s="6" t="s">
        <v>286</v>
      </c>
      <c r="F319" s="6"/>
    </row>
    <row r="320" spans="2:6" x14ac:dyDescent="0.3">
      <c r="B320" s="6">
        <v>313</v>
      </c>
      <c r="C320" s="637" t="s">
        <v>1664</v>
      </c>
      <c r="D320" s="638">
        <v>217064516082</v>
      </c>
      <c r="E320" s="6" t="s">
        <v>286</v>
      </c>
      <c r="F320" s="6"/>
    </row>
    <row r="321" spans="2:6" x14ac:dyDescent="0.3">
      <c r="B321" s="6">
        <v>314</v>
      </c>
      <c r="C321" s="637" t="s">
        <v>1665</v>
      </c>
      <c r="D321" s="638">
        <v>217064516083</v>
      </c>
      <c r="E321" s="6" t="s">
        <v>286</v>
      </c>
      <c r="F321" s="6"/>
    </row>
    <row r="322" spans="2:6" x14ac:dyDescent="0.3">
      <c r="B322" s="6">
        <v>315</v>
      </c>
      <c r="C322" s="637" t="s">
        <v>1666</v>
      </c>
      <c r="D322" s="638">
        <v>217064516085</v>
      </c>
      <c r="E322" s="6" t="s">
        <v>286</v>
      </c>
      <c r="F322" s="6"/>
    </row>
    <row r="323" spans="2:6" x14ac:dyDescent="0.3">
      <c r="B323" s="6">
        <v>316</v>
      </c>
      <c r="C323" s="637" t="s">
        <v>1667</v>
      </c>
      <c r="D323" s="638">
        <v>217064516086</v>
      </c>
      <c r="E323" s="6" t="s">
        <v>286</v>
      </c>
      <c r="F323" s="6"/>
    </row>
    <row r="324" spans="2:6" x14ac:dyDescent="0.3">
      <c r="B324" s="6">
        <v>317</v>
      </c>
      <c r="C324" s="637" t="s">
        <v>1668</v>
      </c>
      <c r="D324" s="638">
        <v>217064516088</v>
      </c>
      <c r="E324" s="6" t="s">
        <v>286</v>
      </c>
      <c r="F324" s="6"/>
    </row>
    <row r="325" spans="2:6" x14ac:dyDescent="0.3">
      <c r="B325" s="6">
        <v>318</v>
      </c>
      <c r="C325" s="637" t="s">
        <v>1669</v>
      </c>
      <c r="D325" s="638">
        <v>217064516089</v>
      </c>
      <c r="E325" s="6" t="s">
        <v>286</v>
      </c>
      <c r="F325" s="6"/>
    </row>
    <row r="326" spans="2:6" x14ac:dyDescent="0.3">
      <c r="B326" s="6">
        <v>319</v>
      </c>
      <c r="C326" s="637" t="s">
        <v>1670</v>
      </c>
      <c r="D326" s="638">
        <v>217064516091</v>
      </c>
      <c r="E326" s="6" t="s">
        <v>286</v>
      </c>
      <c r="F326" s="6"/>
    </row>
    <row r="327" spans="2:6" x14ac:dyDescent="0.3">
      <c r="B327" s="6">
        <v>320</v>
      </c>
      <c r="C327" s="637" t="s">
        <v>1671</v>
      </c>
      <c r="D327" s="638">
        <v>217064516092</v>
      </c>
      <c r="E327" s="6" t="s">
        <v>286</v>
      </c>
      <c r="F327" s="6"/>
    </row>
    <row r="328" spans="2:6" x14ac:dyDescent="0.3">
      <c r="B328" s="6">
        <v>321</v>
      </c>
      <c r="C328" s="637" t="s">
        <v>1672</v>
      </c>
      <c r="D328" s="638">
        <v>217064516093</v>
      </c>
      <c r="E328" s="6" t="s">
        <v>286</v>
      </c>
      <c r="F328" s="6"/>
    </row>
    <row r="329" spans="2:6" x14ac:dyDescent="0.3">
      <c r="B329" s="6">
        <v>322</v>
      </c>
      <c r="C329" s="637" t="s">
        <v>1673</v>
      </c>
      <c r="D329" s="638">
        <v>217064516094</v>
      </c>
      <c r="E329" s="6" t="s">
        <v>286</v>
      </c>
      <c r="F329" s="6"/>
    </row>
    <row r="330" spans="2:6" x14ac:dyDescent="0.3">
      <c r="B330" s="6">
        <v>323</v>
      </c>
      <c r="C330" s="637" t="s">
        <v>1674</v>
      </c>
      <c r="D330" s="638">
        <v>217064516096</v>
      </c>
      <c r="E330" s="6" t="s">
        <v>286</v>
      </c>
      <c r="F330" s="6"/>
    </row>
    <row r="331" spans="2:6" x14ac:dyDescent="0.3">
      <c r="B331" s="6">
        <v>324</v>
      </c>
      <c r="C331" s="637" t="s">
        <v>1675</v>
      </c>
      <c r="D331" s="638">
        <v>217064516097</v>
      </c>
      <c r="E331" s="6" t="s">
        <v>286</v>
      </c>
      <c r="F331" s="6"/>
    </row>
    <row r="332" spans="2:6" x14ac:dyDescent="0.3">
      <c r="B332" s="6">
        <v>325</v>
      </c>
      <c r="C332" s="637" t="s">
        <v>1676</v>
      </c>
      <c r="D332" s="638">
        <v>217064516098</v>
      </c>
      <c r="E332" s="6" t="s">
        <v>286</v>
      </c>
      <c r="F332" s="6"/>
    </row>
    <row r="333" spans="2:6" x14ac:dyDescent="0.3">
      <c r="B333" s="6">
        <v>326</v>
      </c>
      <c r="C333" s="637" t="s">
        <v>1677</v>
      </c>
      <c r="D333" s="638">
        <v>217064516099</v>
      </c>
      <c r="E333" s="6" t="s">
        <v>286</v>
      </c>
      <c r="F333" s="6"/>
    </row>
    <row r="334" spans="2:6" x14ac:dyDescent="0.3">
      <c r="B334" s="6">
        <v>327</v>
      </c>
      <c r="C334" s="637" t="s">
        <v>1678</v>
      </c>
      <c r="D334" s="638">
        <v>217064516100</v>
      </c>
      <c r="E334" s="6" t="s">
        <v>286</v>
      </c>
      <c r="F334" s="6"/>
    </row>
    <row r="335" spans="2:6" x14ac:dyDescent="0.3">
      <c r="B335" s="6">
        <v>328</v>
      </c>
      <c r="C335" s="637" t="s">
        <v>1679</v>
      </c>
      <c r="D335" s="638">
        <v>217064516103</v>
      </c>
      <c r="E335" s="6" t="s">
        <v>286</v>
      </c>
      <c r="F335" s="6"/>
    </row>
    <row r="336" spans="2:6" x14ac:dyDescent="0.3">
      <c r="B336" s="6">
        <v>329</v>
      </c>
      <c r="C336" s="637" t="s">
        <v>1680</v>
      </c>
      <c r="D336" s="638">
        <v>217064516106</v>
      </c>
      <c r="E336" s="6" t="s">
        <v>286</v>
      </c>
      <c r="F336" s="6"/>
    </row>
    <row r="337" spans="2:6" x14ac:dyDescent="0.3">
      <c r="B337" s="6">
        <v>330</v>
      </c>
      <c r="C337" s="637" t="s">
        <v>1681</v>
      </c>
      <c r="D337" s="638">
        <v>217064516108</v>
      </c>
      <c r="E337" s="6" t="s">
        <v>286</v>
      </c>
      <c r="F337" s="6"/>
    </row>
    <row r="338" spans="2:6" x14ac:dyDescent="0.3">
      <c r="B338" s="6">
        <v>331</v>
      </c>
      <c r="C338" s="637" t="s">
        <v>1682</v>
      </c>
      <c r="D338" s="638">
        <v>217064516109</v>
      </c>
      <c r="E338" s="6" t="s">
        <v>286</v>
      </c>
      <c r="F338" s="6"/>
    </row>
    <row r="339" spans="2:6" x14ac:dyDescent="0.3">
      <c r="B339" s="6">
        <v>332</v>
      </c>
      <c r="C339" s="637" t="s">
        <v>1683</v>
      </c>
      <c r="D339" s="638">
        <v>217064516110</v>
      </c>
      <c r="E339" s="6" t="s">
        <v>286</v>
      </c>
      <c r="F339" s="6"/>
    </row>
    <row r="340" spans="2:6" x14ac:dyDescent="0.3">
      <c r="B340" s="6">
        <v>333</v>
      </c>
      <c r="C340" s="637" t="s">
        <v>1684</v>
      </c>
      <c r="D340" s="638">
        <v>217064516111</v>
      </c>
      <c r="E340" s="6" t="s">
        <v>286</v>
      </c>
      <c r="F340" s="6"/>
    </row>
    <row r="341" spans="2:6" x14ac:dyDescent="0.3">
      <c r="B341" s="6">
        <v>334</v>
      </c>
      <c r="C341" s="637" t="s">
        <v>1685</v>
      </c>
      <c r="D341" s="638">
        <v>217064516112</v>
      </c>
      <c r="E341" s="6" t="s">
        <v>286</v>
      </c>
      <c r="F341" s="6"/>
    </row>
    <row r="342" spans="2:6" x14ac:dyDescent="0.3">
      <c r="B342" s="6">
        <v>335</v>
      </c>
      <c r="C342" s="637" t="s">
        <v>1686</v>
      </c>
      <c r="D342" s="638">
        <v>217064516113</v>
      </c>
      <c r="E342" s="6" t="s">
        <v>286</v>
      </c>
      <c r="F342" s="6"/>
    </row>
    <row r="343" spans="2:6" x14ac:dyDescent="0.3">
      <c r="B343" s="6">
        <v>336</v>
      </c>
      <c r="C343" s="637" t="s">
        <v>1687</v>
      </c>
      <c r="D343" s="638">
        <v>217064516114</v>
      </c>
      <c r="E343" s="6" t="s">
        <v>286</v>
      </c>
      <c r="F343" s="6"/>
    </row>
    <row r="344" spans="2:6" x14ac:dyDescent="0.3">
      <c r="B344" s="6">
        <v>337</v>
      </c>
      <c r="C344" s="637" t="s">
        <v>1688</v>
      </c>
      <c r="D344" s="638">
        <v>217064516115</v>
      </c>
      <c r="E344" s="6" t="s">
        <v>286</v>
      </c>
      <c r="F344" s="6"/>
    </row>
    <row r="345" spans="2:6" x14ac:dyDescent="0.3">
      <c r="B345" s="6">
        <v>338</v>
      </c>
      <c r="C345" s="637" t="s">
        <v>1689</v>
      </c>
      <c r="D345" s="638">
        <v>217064516116</v>
      </c>
      <c r="E345" s="6" t="s">
        <v>286</v>
      </c>
      <c r="F345" s="6"/>
    </row>
    <row r="346" spans="2:6" x14ac:dyDescent="0.3">
      <c r="B346" s="6">
        <v>339</v>
      </c>
      <c r="C346" s="637" t="s">
        <v>1690</v>
      </c>
      <c r="D346" s="638">
        <v>217064516117</v>
      </c>
      <c r="E346" s="6" t="s">
        <v>286</v>
      </c>
      <c r="F346" s="6"/>
    </row>
    <row r="347" spans="2:6" x14ac:dyDescent="0.3">
      <c r="B347" s="6">
        <v>340</v>
      </c>
      <c r="C347" s="637" t="s">
        <v>1691</v>
      </c>
      <c r="D347" s="638">
        <v>217064516122</v>
      </c>
      <c r="E347" s="6" t="s">
        <v>286</v>
      </c>
      <c r="F347" s="6"/>
    </row>
    <row r="348" spans="2:6" x14ac:dyDescent="0.3">
      <c r="B348" s="6">
        <v>341</v>
      </c>
      <c r="C348" s="637" t="s">
        <v>1692</v>
      </c>
      <c r="D348" s="638">
        <v>217064516123</v>
      </c>
      <c r="E348" s="6" t="s">
        <v>286</v>
      </c>
      <c r="F348" s="6"/>
    </row>
    <row r="349" spans="2:6" x14ac:dyDescent="0.3">
      <c r="B349" s="6">
        <v>342</v>
      </c>
      <c r="C349" s="637" t="s">
        <v>1693</v>
      </c>
      <c r="D349" s="638">
        <v>217064516124</v>
      </c>
      <c r="E349" s="6" t="s">
        <v>286</v>
      </c>
      <c r="F349" s="6"/>
    </row>
    <row r="350" spans="2:6" x14ac:dyDescent="0.3">
      <c r="B350" s="6">
        <v>343</v>
      </c>
      <c r="C350" s="637" t="s">
        <v>1694</v>
      </c>
      <c r="D350" s="638">
        <v>217064516130</v>
      </c>
      <c r="E350" s="6" t="s">
        <v>286</v>
      </c>
      <c r="F350" s="6"/>
    </row>
    <row r="351" spans="2:6" x14ac:dyDescent="0.3">
      <c r="B351" s="6">
        <v>344</v>
      </c>
      <c r="C351" s="637" t="s">
        <v>1695</v>
      </c>
      <c r="D351" s="638">
        <v>217064516139</v>
      </c>
      <c r="E351" s="6" t="s">
        <v>286</v>
      </c>
      <c r="F351" s="6"/>
    </row>
    <row r="352" spans="2:6" x14ac:dyDescent="0.3">
      <c r="B352" s="6">
        <v>345</v>
      </c>
      <c r="C352" s="637" t="s">
        <v>1696</v>
      </c>
      <c r="D352" s="638">
        <v>217064526141</v>
      </c>
      <c r="E352" s="6"/>
      <c r="F352" s="6" t="s">
        <v>286</v>
      </c>
    </row>
    <row r="353" spans="2:6" x14ac:dyDescent="0.3">
      <c r="B353" s="6">
        <v>346</v>
      </c>
      <c r="C353" s="637" t="s">
        <v>1697</v>
      </c>
      <c r="D353" s="638">
        <v>217064536131</v>
      </c>
      <c r="E353" s="6"/>
      <c r="F353" s="6" t="s">
        <v>286</v>
      </c>
    </row>
    <row r="354" spans="2:6" x14ac:dyDescent="0.3">
      <c r="B354" s="6">
        <v>347</v>
      </c>
      <c r="C354" s="637" t="s">
        <v>1698</v>
      </c>
      <c r="D354" s="638">
        <v>227064416015</v>
      </c>
      <c r="E354" s="6" t="s">
        <v>286</v>
      </c>
      <c r="F354" s="6"/>
    </row>
    <row r="355" spans="2:6" x14ac:dyDescent="0.3">
      <c r="B355" s="6">
        <v>348</v>
      </c>
      <c r="C355" s="637" t="s">
        <v>1699</v>
      </c>
      <c r="D355" s="638">
        <v>227064416044</v>
      </c>
      <c r="E355" s="6" t="s">
        <v>286</v>
      </c>
      <c r="F355" s="6"/>
    </row>
    <row r="356" spans="2:6" x14ac:dyDescent="0.3">
      <c r="B356" s="6">
        <v>349</v>
      </c>
      <c r="C356" s="637" t="s">
        <v>1700</v>
      </c>
      <c r="D356" s="638">
        <v>227064416046</v>
      </c>
      <c r="E356" s="6" t="s">
        <v>286</v>
      </c>
      <c r="F356" s="6"/>
    </row>
    <row r="357" spans="2:6" x14ac:dyDescent="0.3">
      <c r="B357" s="6">
        <v>350</v>
      </c>
      <c r="C357" s="637" t="s">
        <v>1701</v>
      </c>
      <c r="D357" s="638">
        <v>227064416048</v>
      </c>
      <c r="E357" s="6" t="s">
        <v>286</v>
      </c>
      <c r="F357" s="6"/>
    </row>
    <row r="358" spans="2:6" x14ac:dyDescent="0.3">
      <c r="B358" s="6">
        <v>351</v>
      </c>
      <c r="C358" s="637" t="s">
        <v>1702</v>
      </c>
      <c r="D358" s="638">
        <v>227064416063</v>
      </c>
      <c r="E358" s="6" t="s">
        <v>286</v>
      </c>
      <c r="F358" s="6"/>
    </row>
    <row r="359" spans="2:6" x14ac:dyDescent="0.3">
      <c r="B359" s="6">
        <v>352</v>
      </c>
      <c r="C359" s="637" t="s">
        <v>1703</v>
      </c>
      <c r="D359" s="638">
        <v>227064416064</v>
      </c>
      <c r="E359" s="6" t="s">
        <v>286</v>
      </c>
      <c r="F359" s="6"/>
    </row>
    <row r="360" spans="2:6" x14ac:dyDescent="0.3">
      <c r="B360" s="6">
        <v>353</v>
      </c>
      <c r="C360" s="637" t="s">
        <v>1704</v>
      </c>
      <c r="D360" s="638">
        <v>227064416067</v>
      </c>
      <c r="E360" s="6" t="s">
        <v>286</v>
      </c>
      <c r="F360" s="6"/>
    </row>
    <row r="361" spans="2:6" x14ac:dyDescent="0.3">
      <c r="B361" s="6">
        <v>354</v>
      </c>
      <c r="C361" s="637" t="s">
        <v>1705</v>
      </c>
      <c r="D361" s="638">
        <v>227064416088</v>
      </c>
      <c r="E361" s="6" t="s">
        <v>286</v>
      </c>
      <c r="F361" s="6"/>
    </row>
    <row r="362" spans="2:6" x14ac:dyDescent="0.3">
      <c r="B362" s="6">
        <v>355</v>
      </c>
      <c r="C362" s="637" t="s">
        <v>1706</v>
      </c>
      <c r="D362" s="638">
        <v>227064416106</v>
      </c>
      <c r="E362" s="6" t="s">
        <v>286</v>
      </c>
      <c r="F362" s="6"/>
    </row>
    <row r="363" spans="2:6" x14ac:dyDescent="0.3">
      <c r="B363" s="6">
        <v>356</v>
      </c>
      <c r="C363" s="637" t="s">
        <v>1707</v>
      </c>
      <c r="D363" s="638">
        <v>227064416115</v>
      </c>
      <c r="E363" s="6" t="s">
        <v>286</v>
      </c>
      <c r="F363" s="6"/>
    </row>
    <row r="364" spans="2:6" x14ac:dyDescent="0.3">
      <c r="B364" s="6">
        <v>357</v>
      </c>
      <c r="C364" s="637" t="s">
        <v>1708</v>
      </c>
      <c r="D364" s="638">
        <v>227064416146</v>
      </c>
      <c r="E364" s="6" t="s">
        <v>286</v>
      </c>
      <c r="F364" s="6"/>
    </row>
    <row r="365" spans="2:6" x14ac:dyDescent="0.3">
      <c r="B365" s="6">
        <v>358</v>
      </c>
      <c r="C365" s="637" t="s">
        <v>1709</v>
      </c>
      <c r="D365" s="638">
        <v>227064416152</v>
      </c>
      <c r="E365" s="6" t="s">
        <v>286</v>
      </c>
      <c r="F365" s="6"/>
    </row>
    <row r="366" spans="2:6" x14ac:dyDescent="0.3">
      <c r="B366" s="6">
        <v>359</v>
      </c>
      <c r="C366" s="637" t="s">
        <v>1710</v>
      </c>
      <c r="D366" s="638">
        <v>227064416163</v>
      </c>
      <c r="E366" s="6" t="s">
        <v>286</v>
      </c>
      <c r="F366" s="6"/>
    </row>
    <row r="367" spans="2:6" x14ac:dyDescent="0.3">
      <c r="B367" s="6">
        <v>360</v>
      </c>
      <c r="C367" s="637" t="s">
        <v>1711</v>
      </c>
      <c r="D367" s="638">
        <v>227064416170</v>
      </c>
      <c r="E367" s="6" t="s">
        <v>286</v>
      </c>
      <c r="F367" s="6"/>
    </row>
    <row r="368" spans="2:6" x14ac:dyDescent="0.3">
      <c r="B368" s="6">
        <v>361</v>
      </c>
      <c r="C368" s="637" t="s">
        <v>1712</v>
      </c>
      <c r="D368" s="638">
        <v>227064416171</v>
      </c>
      <c r="E368" s="6" t="s">
        <v>286</v>
      </c>
      <c r="F368" s="6"/>
    </row>
    <row r="369" spans="2:6" x14ac:dyDescent="0.3">
      <c r="B369" s="6">
        <v>362</v>
      </c>
      <c r="C369" s="637" t="s">
        <v>1713</v>
      </c>
      <c r="D369" s="638">
        <v>227064416173</v>
      </c>
      <c r="E369" s="6" t="s">
        <v>286</v>
      </c>
      <c r="F369" s="6"/>
    </row>
    <row r="370" spans="2:6" x14ac:dyDescent="0.3">
      <c r="B370" s="6">
        <v>363</v>
      </c>
      <c r="C370" s="637" t="s">
        <v>1714</v>
      </c>
      <c r="D370" s="638">
        <v>227064426155</v>
      </c>
      <c r="E370" s="6"/>
      <c r="F370" s="6" t="s">
        <v>286</v>
      </c>
    </row>
    <row r="371" spans="2:6" x14ac:dyDescent="0.3">
      <c r="B371" s="6">
        <v>364</v>
      </c>
      <c r="C371" s="637" t="s">
        <v>1715</v>
      </c>
      <c r="D371" s="638">
        <v>227064426156</v>
      </c>
      <c r="E371" s="6"/>
      <c r="F371" s="6" t="s">
        <v>286</v>
      </c>
    </row>
    <row r="372" spans="2:6" x14ac:dyDescent="0.3">
      <c r="B372" s="6">
        <v>365</v>
      </c>
      <c r="C372" s="637" t="s">
        <v>1716</v>
      </c>
      <c r="D372" s="638">
        <v>227064426158</v>
      </c>
      <c r="E372" s="6"/>
      <c r="F372" s="6" t="s">
        <v>286</v>
      </c>
    </row>
    <row r="373" spans="2:6" x14ac:dyDescent="0.3">
      <c r="B373" s="6">
        <v>366</v>
      </c>
      <c r="C373" s="637" t="s">
        <v>1717</v>
      </c>
      <c r="D373" s="638">
        <v>227064426161</v>
      </c>
      <c r="E373" s="6"/>
      <c r="F373" s="6" t="s">
        <v>286</v>
      </c>
    </row>
    <row r="374" spans="2:6" x14ac:dyDescent="0.3">
      <c r="B374" s="6">
        <v>367</v>
      </c>
      <c r="C374" s="637" t="s">
        <v>1718</v>
      </c>
      <c r="D374" s="638">
        <v>227064426162</v>
      </c>
      <c r="E374" s="6"/>
      <c r="F374" s="6" t="s">
        <v>286</v>
      </c>
    </row>
    <row r="375" spans="2:6" x14ac:dyDescent="0.3">
      <c r="B375" s="6">
        <v>368</v>
      </c>
      <c r="C375" s="637" t="s">
        <v>1719</v>
      </c>
      <c r="D375" s="638">
        <v>227064426164</v>
      </c>
      <c r="E375" s="6"/>
      <c r="F375" s="6" t="s">
        <v>286</v>
      </c>
    </row>
    <row r="376" spans="2:6" x14ac:dyDescent="0.3">
      <c r="B376" s="6">
        <v>369</v>
      </c>
      <c r="C376" s="637" t="s">
        <v>1720</v>
      </c>
      <c r="D376" s="638">
        <v>227064426166</v>
      </c>
      <c r="E376" s="6"/>
      <c r="F376" s="6" t="s">
        <v>286</v>
      </c>
    </row>
    <row r="377" spans="2:6" x14ac:dyDescent="0.3">
      <c r="B377" s="6">
        <v>370</v>
      </c>
      <c r="C377" s="637" t="s">
        <v>1721</v>
      </c>
      <c r="D377" s="638">
        <v>227064426176</v>
      </c>
      <c r="E377" s="6"/>
      <c r="F377" s="6" t="s">
        <v>286</v>
      </c>
    </row>
    <row r="378" spans="2:6" x14ac:dyDescent="0.3">
      <c r="B378" s="6">
        <v>371</v>
      </c>
      <c r="C378" s="637" t="s">
        <v>1722</v>
      </c>
      <c r="D378" s="638">
        <v>227064426178</v>
      </c>
      <c r="E378" s="6"/>
      <c r="F378" s="6" t="s">
        <v>286</v>
      </c>
    </row>
    <row r="379" spans="2:6" x14ac:dyDescent="0.3">
      <c r="B379" s="6">
        <v>372</v>
      </c>
      <c r="C379" s="637" t="s">
        <v>1723</v>
      </c>
      <c r="D379" s="638">
        <v>227064436150</v>
      </c>
      <c r="E379" s="6"/>
      <c r="F379" s="6" t="s">
        <v>286</v>
      </c>
    </row>
    <row r="380" spans="2:6" x14ac:dyDescent="0.3">
      <c r="B380" s="6">
        <v>373</v>
      </c>
      <c r="C380" s="637" t="s">
        <v>1724</v>
      </c>
      <c r="D380" s="638">
        <v>227064436172</v>
      </c>
      <c r="E380" s="6"/>
      <c r="F380" s="6" t="s">
        <v>286</v>
      </c>
    </row>
    <row r="381" spans="2:6" x14ac:dyDescent="0.3">
      <c r="B381" s="6">
        <v>374</v>
      </c>
      <c r="C381" s="637" t="s">
        <v>1725</v>
      </c>
      <c r="D381" s="638">
        <v>227064446031</v>
      </c>
      <c r="E381" s="6"/>
      <c r="F381" s="6" t="s">
        <v>286</v>
      </c>
    </row>
    <row r="382" spans="2:6" x14ac:dyDescent="0.3">
      <c r="B382" s="6">
        <v>375</v>
      </c>
      <c r="C382" s="637" t="s">
        <v>1726</v>
      </c>
      <c r="D382" s="638">
        <v>227064446167</v>
      </c>
      <c r="E382" s="6"/>
      <c r="F382" s="6" t="s">
        <v>286</v>
      </c>
    </row>
    <row r="383" spans="2:6" x14ac:dyDescent="0.3">
      <c r="B383" s="6">
        <v>376</v>
      </c>
      <c r="C383" s="637" t="s">
        <v>1727</v>
      </c>
      <c r="D383" s="638">
        <v>227064446174</v>
      </c>
      <c r="E383" s="6"/>
      <c r="F383" s="6" t="s">
        <v>286</v>
      </c>
    </row>
    <row r="384" spans="2:6" x14ac:dyDescent="0.3">
      <c r="B384" s="6">
        <v>377</v>
      </c>
      <c r="C384" s="637" t="s">
        <v>1728</v>
      </c>
      <c r="D384" s="638">
        <v>227064516003</v>
      </c>
      <c r="E384" s="6" t="s">
        <v>286</v>
      </c>
      <c r="F384" s="6"/>
    </row>
    <row r="385" spans="2:6" x14ac:dyDescent="0.3">
      <c r="B385" s="6">
        <v>378</v>
      </c>
      <c r="C385" s="637" t="s">
        <v>1729</v>
      </c>
      <c r="D385" s="638">
        <v>227064516004</v>
      </c>
      <c r="E385" s="6" t="s">
        <v>286</v>
      </c>
      <c r="F385" s="6"/>
    </row>
    <row r="386" spans="2:6" x14ac:dyDescent="0.3">
      <c r="B386" s="6">
        <v>379</v>
      </c>
      <c r="C386" s="637" t="s">
        <v>1730</v>
      </c>
      <c r="D386" s="638">
        <v>227064516005</v>
      </c>
      <c r="E386" s="6" t="s">
        <v>286</v>
      </c>
      <c r="F386" s="6"/>
    </row>
    <row r="387" spans="2:6" x14ac:dyDescent="0.3">
      <c r="B387" s="6">
        <v>380</v>
      </c>
      <c r="C387" s="637" t="s">
        <v>1731</v>
      </c>
      <c r="D387" s="638">
        <v>227064516006</v>
      </c>
      <c r="E387" s="6" t="s">
        <v>286</v>
      </c>
      <c r="F387" s="6"/>
    </row>
    <row r="388" spans="2:6" x14ac:dyDescent="0.3">
      <c r="B388" s="6">
        <v>381</v>
      </c>
      <c r="C388" s="637" t="s">
        <v>1732</v>
      </c>
      <c r="D388" s="638">
        <v>227064516007</v>
      </c>
      <c r="E388" s="6" t="s">
        <v>286</v>
      </c>
      <c r="F388" s="6"/>
    </row>
    <row r="389" spans="2:6" x14ac:dyDescent="0.3">
      <c r="B389" s="6">
        <v>382</v>
      </c>
      <c r="C389" s="637" t="s">
        <v>1733</v>
      </c>
      <c r="D389" s="638">
        <v>227064516008</v>
      </c>
      <c r="E389" s="6" t="s">
        <v>286</v>
      </c>
      <c r="F389" s="6"/>
    </row>
    <row r="390" spans="2:6" x14ac:dyDescent="0.3">
      <c r="B390" s="6">
        <v>383</v>
      </c>
      <c r="C390" s="637" t="s">
        <v>1734</v>
      </c>
      <c r="D390" s="638">
        <v>227064516009</v>
      </c>
      <c r="E390" s="6" t="s">
        <v>286</v>
      </c>
      <c r="F390" s="6"/>
    </row>
    <row r="391" spans="2:6" x14ac:dyDescent="0.3">
      <c r="B391" s="6">
        <v>384</v>
      </c>
      <c r="C391" s="637" t="s">
        <v>1735</v>
      </c>
      <c r="D391" s="638">
        <v>227064516010</v>
      </c>
      <c r="E391" s="6" t="s">
        <v>286</v>
      </c>
      <c r="F391" s="6"/>
    </row>
    <row r="392" spans="2:6" x14ac:dyDescent="0.3">
      <c r="B392" s="6">
        <v>385</v>
      </c>
      <c r="C392" s="637" t="s">
        <v>1736</v>
      </c>
      <c r="D392" s="638">
        <v>227064516011</v>
      </c>
      <c r="E392" s="6" t="s">
        <v>286</v>
      </c>
      <c r="F392" s="6"/>
    </row>
    <row r="393" spans="2:6" x14ac:dyDescent="0.3">
      <c r="B393" s="6">
        <v>386</v>
      </c>
      <c r="C393" s="637" t="s">
        <v>1737</v>
      </c>
      <c r="D393" s="638">
        <v>227064516012</v>
      </c>
      <c r="E393" s="6" t="s">
        <v>286</v>
      </c>
      <c r="F393" s="6"/>
    </row>
    <row r="394" spans="2:6" x14ac:dyDescent="0.3">
      <c r="B394" s="6">
        <v>387</v>
      </c>
      <c r="C394" s="637" t="s">
        <v>1738</v>
      </c>
      <c r="D394" s="638">
        <v>227064516013</v>
      </c>
      <c r="E394" s="6" t="s">
        <v>286</v>
      </c>
      <c r="F394" s="6"/>
    </row>
    <row r="395" spans="2:6" x14ac:dyDescent="0.3">
      <c r="B395" s="6">
        <v>388</v>
      </c>
      <c r="C395" s="637" t="s">
        <v>1739</v>
      </c>
      <c r="D395" s="638">
        <v>227064516014</v>
      </c>
      <c r="E395" s="6" t="s">
        <v>286</v>
      </c>
      <c r="F395" s="6"/>
    </row>
    <row r="396" spans="2:6" x14ac:dyDescent="0.3">
      <c r="B396" s="6">
        <v>389</v>
      </c>
      <c r="C396" s="637" t="s">
        <v>1740</v>
      </c>
      <c r="D396" s="638">
        <v>227064516018</v>
      </c>
      <c r="E396" s="6" t="s">
        <v>286</v>
      </c>
      <c r="F396" s="6"/>
    </row>
    <row r="397" spans="2:6" x14ac:dyDescent="0.3">
      <c r="B397" s="6">
        <v>390</v>
      </c>
      <c r="C397" s="637" t="s">
        <v>1741</v>
      </c>
      <c r="D397" s="638">
        <v>227064516020</v>
      </c>
      <c r="E397" s="6" t="s">
        <v>286</v>
      </c>
      <c r="F397" s="6"/>
    </row>
    <row r="398" spans="2:6" x14ac:dyDescent="0.3">
      <c r="B398" s="6">
        <v>391</v>
      </c>
      <c r="C398" s="637" t="s">
        <v>1742</v>
      </c>
      <c r="D398" s="638">
        <v>227064516021</v>
      </c>
      <c r="E398" s="6" t="s">
        <v>286</v>
      </c>
      <c r="F398" s="6"/>
    </row>
    <row r="399" spans="2:6" x14ac:dyDescent="0.3">
      <c r="B399" s="6">
        <v>392</v>
      </c>
      <c r="C399" s="637" t="s">
        <v>1743</v>
      </c>
      <c r="D399" s="638">
        <v>227064516022</v>
      </c>
      <c r="E399" s="6" t="s">
        <v>286</v>
      </c>
      <c r="F399" s="6"/>
    </row>
    <row r="400" spans="2:6" x14ac:dyDescent="0.3">
      <c r="B400" s="6">
        <v>393</v>
      </c>
      <c r="C400" s="637" t="s">
        <v>1744</v>
      </c>
      <c r="D400" s="638">
        <v>227064516023</v>
      </c>
      <c r="E400" s="6" t="s">
        <v>286</v>
      </c>
      <c r="F400" s="6"/>
    </row>
    <row r="401" spans="2:6" x14ac:dyDescent="0.3">
      <c r="B401" s="6">
        <v>394</v>
      </c>
      <c r="C401" s="637" t="s">
        <v>1745</v>
      </c>
      <c r="D401" s="638">
        <v>227064516024</v>
      </c>
      <c r="E401" s="6" t="s">
        <v>286</v>
      </c>
      <c r="F401" s="6"/>
    </row>
    <row r="402" spans="2:6" x14ac:dyDescent="0.3">
      <c r="B402" s="6">
        <v>395</v>
      </c>
      <c r="C402" s="637" t="s">
        <v>1746</v>
      </c>
      <c r="D402" s="638">
        <v>227064516025</v>
      </c>
      <c r="E402" s="6" t="s">
        <v>286</v>
      </c>
      <c r="F402" s="6"/>
    </row>
    <row r="403" spans="2:6" x14ac:dyDescent="0.3">
      <c r="B403" s="6">
        <v>396</v>
      </c>
      <c r="C403" s="637" t="s">
        <v>1747</v>
      </c>
      <c r="D403" s="638">
        <v>227064516027</v>
      </c>
      <c r="E403" s="6" t="s">
        <v>286</v>
      </c>
      <c r="F403" s="6"/>
    </row>
    <row r="404" spans="2:6" x14ac:dyDescent="0.3">
      <c r="B404" s="6">
        <v>397</v>
      </c>
      <c r="C404" s="637" t="s">
        <v>1748</v>
      </c>
      <c r="D404" s="638">
        <v>227064516029</v>
      </c>
      <c r="E404" s="6" t="s">
        <v>286</v>
      </c>
      <c r="F404" s="6"/>
    </row>
    <row r="405" spans="2:6" x14ac:dyDescent="0.3">
      <c r="B405" s="6">
        <v>398</v>
      </c>
      <c r="C405" s="637" t="s">
        <v>1749</v>
      </c>
      <c r="D405" s="638">
        <v>227064516030</v>
      </c>
      <c r="E405" s="6" t="s">
        <v>286</v>
      </c>
      <c r="F405" s="6"/>
    </row>
    <row r="406" spans="2:6" x14ac:dyDescent="0.3">
      <c r="B406" s="6">
        <v>399</v>
      </c>
      <c r="C406" s="637" t="s">
        <v>1750</v>
      </c>
      <c r="D406" s="638">
        <v>227064516032</v>
      </c>
      <c r="E406" s="6" t="s">
        <v>286</v>
      </c>
      <c r="F406" s="6"/>
    </row>
    <row r="407" spans="2:6" x14ac:dyDescent="0.3">
      <c r="B407" s="6">
        <v>400</v>
      </c>
      <c r="C407" s="637" t="s">
        <v>1751</v>
      </c>
      <c r="D407" s="638">
        <v>227064516033</v>
      </c>
      <c r="E407" s="6" t="s">
        <v>286</v>
      </c>
      <c r="F407" s="6"/>
    </row>
    <row r="408" spans="2:6" x14ac:dyDescent="0.3">
      <c r="B408" s="6">
        <v>401</v>
      </c>
      <c r="C408" s="637" t="s">
        <v>1752</v>
      </c>
      <c r="D408" s="638">
        <v>227064516034</v>
      </c>
      <c r="E408" s="6" t="s">
        <v>286</v>
      </c>
      <c r="F408" s="6"/>
    </row>
    <row r="409" spans="2:6" x14ac:dyDescent="0.3">
      <c r="B409" s="6">
        <v>402</v>
      </c>
      <c r="C409" s="637" t="s">
        <v>1753</v>
      </c>
      <c r="D409" s="638">
        <v>227064516035</v>
      </c>
      <c r="E409" s="6" t="s">
        <v>286</v>
      </c>
      <c r="F409" s="6"/>
    </row>
    <row r="410" spans="2:6" x14ac:dyDescent="0.3">
      <c r="B410" s="6">
        <v>403</v>
      </c>
      <c r="C410" s="637" t="s">
        <v>1754</v>
      </c>
      <c r="D410" s="638">
        <v>227064516036</v>
      </c>
      <c r="E410" s="6" t="s">
        <v>286</v>
      </c>
      <c r="F410" s="6"/>
    </row>
    <row r="411" spans="2:6" x14ac:dyDescent="0.3">
      <c r="B411" s="6">
        <v>404</v>
      </c>
      <c r="C411" s="637" t="s">
        <v>1755</v>
      </c>
      <c r="D411" s="638">
        <v>227064516037</v>
      </c>
      <c r="E411" s="6" t="s">
        <v>286</v>
      </c>
      <c r="F411" s="6"/>
    </row>
    <row r="412" spans="2:6" x14ac:dyDescent="0.3">
      <c r="B412" s="6">
        <v>405</v>
      </c>
      <c r="C412" s="637" t="s">
        <v>1756</v>
      </c>
      <c r="D412" s="638">
        <v>227064516038</v>
      </c>
      <c r="E412" s="6" t="s">
        <v>286</v>
      </c>
      <c r="F412" s="6"/>
    </row>
    <row r="413" spans="2:6" x14ac:dyDescent="0.3">
      <c r="B413" s="6">
        <v>406</v>
      </c>
      <c r="C413" s="637" t="s">
        <v>1757</v>
      </c>
      <c r="D413" s="638">
        <v>227064516040</v>
      </c>
      <c r="E413" s="6" t="s">
        <v>286</v>
      </c>
      <c r="F413" s="6"/>
    </row>
    <row r="414" spans="2:6" x14ac:dyDescent="0.3">
      <c r="B414" s="6">
        <v>407</v>
      </c>
      <c r="C414" s="637" t="s">
        <v>1758</v>
      </c>
      <c r="D414" s="638">
        <v>227064516041</v>
      </c>
      <c r="E414" s="6" t="s">
        <v>286</v>
      </c>
      <c r="F414" s="6"/>
    </row>
    <row r="415" spans="2:6" x14ac:dyDescent="0.3">
      <c r="B415" s="6">
        <v>408</v>
      </c>
      <c r="C415" s="637" t="s">
        <v>1759</v>
      </c>
      <c r="D415" s="638">
        <v>227064516042</v>
      </c>
      <c r="E415" s="6" t="s">
        <v>286</v>
      </c>
      <c r="F415" s="6"/>
    </row>
    <row r="416" spans="2:6" x14ac:dyDescent="0.3">
      <c r="B416" s="6">
        <v>409</v>
      </c>
      <c r="C416" s="637" t="s">
        <v>1760</v>
      </c>
      <c r="D416" s="638">
        <v>227064516043</v>
      </c>
      <c r="E416" s="6" t="s">
        <v>286</v>
      </c>
      <c r="F416" s="6"/>
    </row>
    <row r="417" spans="2:6" x14ac:dyDescent="0.3">
      <c r="B417" s="6">
        <v>410</v>
      </c>
      <c r="C417" s="637" t="s">
        <v>1761</v>
      </c>
      <c r="D417" s="638">
        <v>227064516045</v>
      </c>
      <c r="E417" s="6" t="s">
        <v>286</v>
      </c>
      <c r="F417" s="6"/>
    </row>
    <row r="418" spans="2:6" x14ac:dyDescent="0.3">
      <c r="B418" s="6">
        <v>411</v>
      </c>
      <c r="C418" s="637" t="s">
        <v>1762</v>
      </c>
      <c r="D418" s="638">
        <v>227064516047</v>
      </c>
      <c r="E418" s="6" t="s">
        <v>286</v>
      </c>
      <c r="F418" s="6"/>
    </row>
    <row r="419" spans="2:6" x14ac:dyDescent="0.3">
      <c r="B419" s="6">
        <v>412</v>
      </c>
      <c r="C419" s="637" t="s">
        <v>1763</v>
      </c>
      <c r="D419" s="638">
        <v>227064516049</v>
      </c>
      <c r="E419" s="6" t="s">
        <v>286</v>
      </c>
      <c r="F419" s="6"/>
    </row>
    <row r="420" spans="2:6" x14ac:dyDescent="0.3">
      <c r="B420" s="6">
        <v>413</v>
      </c>
      <c r="C420" s="637" t="s">
        <v>1764</v>
      </c>
      <c r="D420" s="638">
        <v>227064516051</v>
      </c>
      <c r="E420" s="6" t="s">
        <v>286</v>
      </c>
      <c r="F420" s="6"/>
    </row>
    <row r="421" spans="2:6" x14ac:dyDescent="0.3">
      <c r="B421" s="6">
        <v>414</v>
      </c>
      <c r="C421" s="637" t="s">
        <v>1765</v>
      </c>
      <c r="D421" s="638">
        <v>227064516052</v>
      </c>
      <c r="E421" s="6" t="s">
        <v>286</v>
      </c>
      <c r="F421" s="6"/>
    </row>
    <row r="422" spans="2:6" x14ac:dyDescent="0.3">
      <c r="B422" s="6">
        <v>415</v>
      </c>
      <c r="C422" s="637" t="s">
        <v>1766</v>
      </c>
      <c r="D422" s="638">
        <v>227064516053</v>
      </c>
      <c r="E422" s="6" t="s">
        <v>286</v>
      </c>
      <c r="F422" s="6"/>
    </row>
    <row r="423" spans="2:6" x14ac:dyDescent="0.3">
      <c r="B423" s="6">
        <v>416</v>
      </c>
      <c r="C423" s="637" t="s">
        <v>1767</v>
      </c>
      <c r="D423" s="638">
        <v>227064516056</v>
      </c>
      <c r="E423" s="6" t="s">
        <v>286</v>
      </c>
      <c r="F423" s="6"/>
    </row>
    <row r="424" spans="2:6" x14ac:dyDescent="0.3">
      <c r="B424" s="6">
        <v>417</v>
      </c>
      <c r="C424" s="637" t="s">
        <v>1768</v>
      </c>
      <c r="D424" s="638">
        <v>227064516057</v>
      </c>
      <c r="E424" s="6" t="s">
        <v>286</v>
      </c>
      <c r="F424" s="6"/>
    </row>
    <row r="425" spans="2:6" x14ac:dyDescent="0.3">
      <c r="B425" s="6">
        <v>418</v>
      </c>
      <c r="C425" s="637" t="s">
        <v>1769</v>
      </c>
      <c r="D425" s="638">
        <v>227064516058</v>
      </c>
      <c r="E425" s="6" t="s">
        <v>286</v>
      </c>
      <c r="F425" s="6"/>
    </row>
    <row r="426" spans="2:6" x14ac:dyDescent="0.3">
      <c r="B426" s="6">
        <v>419</v>
      </c>
      <c r="C426" s="637" t="s">
        <v>1770</v>
      </c>
      <c r="D426" s="638">
        <v>227064516059</v>
      </c>
      <c r="E426" s="6" t="s">
        <v>286</v>
      </c>
      <c r="F426" s="6"/>
    </row>
    <row r="427" spans="2:6" x14ac:dyDescent="0.3">
      <c r="B427" s="6">
        <v>420</v>
      </c>
      <c r="C427" s="637" t="s">
        <v>1771</v>
      </c>
      <c r="D427" s="638">
        <v>227064516060</v>
      </c>
      <c r="E427" s="6" t="s">
        <v>286</v>
      </c>
      <c r="F427" s="6"/>
    </row>
    <row r="428" spans="2:6" x14ac:dyDescent="0.3">
      <c r="B428" s="6">
        <v>421</v>
      </c>
      <c r="C428" s="637" t="s">
        <v>1772</v>
      </c>
      <c r="D428" s="638">
        <v>227064516061</v>
      </c>
      <c r="E428" s="6" t="s">
        <v>286</v>
      </c>
      <c r="F428" s="6"/>
    </row>
    <row r="429" spans="2:6" x14ac:dyDescent="0.3">
      <c r="B429" s="6">
        <v>422</v>
      </c>
      <c r="C429" s="637" t="s">
        <v>1773</v>
      </c>
      <c r="D429" s="638">
        <v>227064516062</v>
      </c>
      <c r="E429" s="6" t="s">
        <v>286</v>
      </c>
      <c r="F429" s="6"/>
    </row>
    <row r="430" spans="2:6" x14ac:dyDescent="0.3">
      <c r="B430" s="6">
        <v>423</v>
      </c>
      <c r="C430" s="637" t="s">
        <v>1774</v>
      </c>
      <c r="D430" s="638">
        <v>227064516065</v>
      </c>
      <c r="E430" s="6" t="s">
        <v>286</v>
      </c>
      <c r="F430" s="6"/>
    </row>
    <row r="431" spans="2:6" x14ac:dyDescent="0.3">
      <c r="B431" s="6">
        <v>424</v>
      </c>
      <c r="C431" s="637" t="s">
        <v>1775</v>
      </c>
      <c r="D431" s="638">
        <v>227064516066</v>
      </c>
      <c r="E431" s="6" t="s">
        <v>286</v>
      </c>
      <c r="F431" s="6"/>
    </row>
    <row r="432" spans="2:6" x14ac:dyDescent="0.3">
      <c r="B432" s="6">
        <v>425</v>
      </c>
      <c r="C432" s="637" t="s">
        <v>1776</v>
      </c>
      <c r="D432" s="638">
        <v>227064516068</v>
      </c>
      <c r="E432" s="6" t="s">
        <v>286</v>
      </c>
      <c r="F432" s="6"/>
    </row>
    <row r="433" spans="2:6" x14ac:dyDescent="0.3">
      <c r="B433" s="6">
        <v>426</v>
      </c>
      <c r="C433" s="637" t="s">
        <v>1777</v>
      </c>
      <c r="D433" s="638">
        <v>227064516069</v>
      </c>
      <c r="E433" s="6" t="s">
        <v>286</v>
      </c>
      <c r="F433" s="6"/>
    </row>
    <row r="434" spans="2:6" x14ac:dyDescent="0.3">
      <c r="B434" s="6">
        <v>427</v>
      </c>
      <c r="C434" s="637" t="s">
        <v>1778</v>
      </c>
      <c r="D434" s="638">
        <v>227064516071</v>
      </c>
      <c r="E434" s="6" t="s">
        <v>286</v>
      </c>
      <c r="F434" s="6"/>
    </row>
    <row r="435" spans="2:6" x14ac:dyDescent="0.3">
      <c r="B435" s="6">
        <v>428</v>
      </c>
      <c r="C435" s="637" t="s">
        <v>1779</v>
      </c>
      <c r="D435" s="638">
        <v>227064516073</v>
      </c>
      <c r="E435" s="6" t="s">
        <v>286</v>
      </c>
      <c r="F435" s="6"/>
    </row>
    <row r="436" spans="2:6" x14ac:dyDescent="0.3">
      <c r="B436" s="6">
        <v>429</v>
      </c>
      <c r="C436" s="637" t="s">
        <v>1780</v>
      </c>
      <c r="D436" s="638">
        <v>227064516074</v>
      </c>
      <c r="E436" s="6" t="s">
        <v>286</v>
      </c>
      <c r="F436" s="6"/>
    </row>
    <row r="437" spans="2:6" x14ac:dyDescent="0.3">
      <c r="B437" s="6">
        <v>430</v>
      </c>
      <c r="C437" s="637" t="s">
        <v>1781</v>
      </c>
      <c r="D437" s="638">
        <v>227064516075</v>
      </c>
      <c r="E437" s="6" t="s">
        <v>286</v>
      </c>
      <c r="F437" s="6"/>
    </row>
    <row r="438" spans="2:6" x14ac:dyDescent="0.3">
      <c r="B438" s="6">
        <v>431</v>
      </c>
      <c r="C438" s="637" t="s">
        <v>1782</v>
      </c>
      <c r="D438" s="638">
        <v>227064516076</v>
      </c>
      <c r="E438" s="6" t="s">
        <v>286</v>
      </c>
      <c r="F438" s="6"/>
    </row>
    <row r="439" spans="2:6" x14ac:dyDescent="0.3">
      <c r="B439" s="6">
        <v>432</v>
      </c>
      <c r="C439" s="637" t="s">
        <v>1783</v>
      </c>
      <c r="D439" s="638">
        <v>227064516077</v>
      </c>
      <c r="E439" s="6" t="s">
        <v>286</v>
      </c>
      <c r="F439" s="6"/>
    </row>
    <row r="440" spans="2:6" x14ac:dyDescent="0.3">
      <c r="B440" s="6">
        <v>433</v>
      </c>
      <c r="C440" s="637" t="s">
        <v>1784</v>
      </c>
      <c r="D440" s="638">
        <v>227064516078</v>
      </c>
      <c r="E440" s="6" t="s">
        <v>286</v>
      </c>
      <c r="F440" s="6"/>
    </row>
    <row r="441" spans="2:6" x14ac:dyDescent="0.3">
      <c r="B441" s="6">
        <v>434</v>
      </c>
      <c r="C441" s="637" t="s">
        <v>1785</v>
      </c>
      <c r="D441" s="638">
        <v>227064516079</v>
      </c>
      <c r="E441" s="6" t="s">
        <v>286</v>
      </c>
      <c r="F441" s="6"/>
    </row>
    <row r="442" spans="2:6" x14ac:dyDescent="0.3">
      <c r="B442" s="6">
        <v>435</v>
      </c>
      <c r="C442" s="637" t="s">
        <v>1786</v>
      </c>
      <c r="D442" s="638">
        <v>227064516080</v>
      </c>
      <c r="E442" s="6" t="s">
        <v>286</v>
      </c>
      <c r="F442" s="6"/>
    </row>
    <row r="443" spans="2:6" x14ac:dyDescent="0.3">
      <c r="B443" s="6">
        <v>436</v>
      </c>
      <c r="C443" s="637" t="s">
        <v>1787</v>
      </c>
      <c r="D443" s="638">
        <v>227064516081</v>
      </c>
      <c r="E443" s="6" t="s">
        <v>286</v>
      </c>
      <c r="F443" s="6"/>
    </row>
    <row r="444" spans="2:6" x14ac:dyDescent="0.3">
      <c r="B444" s="6">
        <v>437</v>
      </c>
      <c r="C444" s="637" t="s">
        <v>1788</v>
      </c>
      <c r="D444" s="638">
        <v>227064516082</v>
      </c>
      <c r="E444" s="6" t="s">
        <v>286</v>
      </c>
      <c r="F444" s="6"/>
    </row>
    <row r="445" spans="2:6" x14ac:dyDescent="0.3">
      <c r="B445" s="6">
        <v>438</v>
      </c>
      <c r="C445" s="637" t="s">
        <v>1789</v>
      </c>
      <c r="D445" s="638">
        <v>227064516084</v>
      </c>
      <c r="E445" s="6" t="s">
        <v>286</v>
      </c>
      <c r="F445" s="6"/>
    </row>
    <row r="446" spans="2:6" x14ac:dyDescent="0.3">
      <c r="B446" s="6">
        <v>439</v>
      </c>
      <c r="C446" s="637" t="s">
        <v>1790</v>
      </c>
      <c r="D446" s="638">
        <v>227064516085</v>
      </c>
      <c r="E446" s="6" t="s">
        <v>286</v>
      </c>
      <c r="F446" s="6"/>
    </row>
    <row r="447" spans="2:6" x14ac:dyDescent="0.3">
      <c r="B447" s="6">
        <v>440</v>
      </c>
      <c r="C447" s="637" t="s">
        <v>1791</v>
      </c>
      <c r="D447" s="638">
        <v>227064516086</v>
      </c>
      <c r="E447" s="6" t="s">
        <v>286</v>
      </c>
      <c r="F447" s="6"/>
    </row>
    <row r="448" spans="2:6" x14ac:dyDescent="0.3">
      <c r="B448" s="6">
        <v>441</v>
      </c>
      <c r="C448" s="637" t="s">
        <v>1792</v>
      </c>
      <c r="D448" s="638">
        <v>227064516087</v>
      </c>
      <c r="E448" s="6" t="s">
        <v>286</v>
      </c>
      <c r="F448" s="6"/>
    </row>
    <row r="449" spans="2:6" x14ac:dyDescent="0.3">
      <c r="B449" s="6">
        <v>442</v>
      </c>
      <c r="C449" s="637" t="s">
        <v>1793</v>
      </c>
      <c r="D449" s="638">
        <v>227064516089</v>
      </c>
      <c r="E449" s="6" t="s">
        <v>286</v>
      </c>
      <c r="F449" s="6"/>
    </row>
    <row r="450" spans="2:6" x14ac:dyDescent="0.3">
      <c r="B450" s="6">
        <v>443</v>
      </c>
      <c r="C450" s="637" t="s">
        <v>1794</v>
      </c>
      <c r="D450" s="638">
        <v>227064516090</v>
      </c>
      <c r="E450" s="6" t="s">
        <v>286</v>
      </c>
      <c r="F450" s="6"/>
    </row>
    <row r="451" spans="2:6" x14ac:dyDescent="0.3">
      <c r="B451" s="6">
        <v>444</v>
      </c>
      <c r="C451" s="637" t="s">
        <v>1795</v>
      </c>
      <c r="D451" s="638">
        <v>227064516091</v>
      </c>
      <c r="E451" s="6" t="s">
        <v>286</v>
      </c>
      <c r="F451" s="6"/>
    </row>
    <row r="452" spans="2:6" x14ac:dyDescent="0.3">
      <c r="B452" s="6">
        <v>445</v>
      </c>
      <c r="C452" s="637" t="s">
        <v>1796</v>
      </c>
      <c r="D452" s="638">
        <v>227064516092</v>
      </c>
      <c r="E452" s="6" t="s">
        <v>286</v>
      </c>
      <c r="F452" s="6"/>
    </row>
    <row r="453" spans="2:6" x14ac:dyDescent="0.3">
      <c r="B453" s="6">
        <v>446</v>
      </c>
      <c r="C453" s="637" t="s">
        <v>1797</v>
      </c>
      <c r="D453" s="638">
        <v>227064516093</v>
      </c>
      <c r="E453" s="6" t="s">
        <v>286</v>
      </c>
      <c r="F453" s="6"/>
    </row>
    <row r="454" spans="2:6" x14ac:dyDescent="0.3">
      <c r="B454" s="6">
        <v>447</v>
      </c>
      <c r="C454" s="637" t="s">
        <v>1798</v>
      </c>
      <c r="D454" s="638">
        <v>227064516094</v>
      </c>
      <c r="E454" s="6" t="s">
        <v>286</v>
      </c>
      <c r="F454" s="6"/>
    </row>
    <row r="455" spans="2:6" x14ac:dyDescent="0.3">
      <c r="B455" s="6">
        <v>448</v>
      </c>
      <c r="C455" s="637" t="s">
        <v>1799</v>
      </c>
      <c r="D455" s="638">
        <v>227064516095</v>
      </c>
      <c r="E455" s="6" t="s">
        <v>286</v>
      </c>
      <c r="F455" s="6"/>
    </row>
    <row r="456" spans="2:6" x14ac:dyDescent="0.3">
      <c r="B456" s="6">
        <v>449</v>
      </c>
      <c r="C456" s="637" t="s">
        <v>1800</v>
      </c>
      <c r="D456" s="638">
        <v>227064516096</v>
      </c>
      <c r="E456" s="6" t="s">
        <v>286</v>
      </c>
      <c r="F456" s="6"/>
    </row>
    <row r="457" spans="2:6" x14ac:dyDescent="0.3">
      <c r="B457" s="6">
        <v>450</v>
      </c>
      <c r="C457" s="637" t="s">
        <v>1801</v>
      </c>
      <c r="D457" s="638">
        <v>227064516097</v>
      </c>
      <c r="E457" s="6" t="s">
        <v>286</v>
      </c>
      <c r="F457" s="6"/>
    </row>
    <row r="458" spans="2:6" x14ac:dyDescent="0.3">
      <c r="B458" s="6">
        <v>451</v>
      </c>
      <c r="C458" s="637" t="s">
        <v>1802</v>
      </c>
      <c r="D458" s="638">
        <v>227064516098</v>
      </c>
      <c r="E458" s="6" t="s">
        <v>286</v>
      </c>
      <c r="F458" s="6"/>
    </row>
    <row r="459" spans="2:6" x14ac:dyDescent="0.3">
      <c r="B459" s="6">
        <v>452</v>
      </c>
      <c r="C459" s="637" t="s">
        <v>1803</v>
      </c>
      <c r="D459" s="638">
        <v>227064516100</v>
      </c>
      <c r="E459" s="6" t="s">
        <v>286</v>
      </c>
      <c r="F459" s="6"/>
    </row>
    <row r="460" spans="2:6" x14ac:dyDescent="0.3">
      <c r="B460" s="6">
        <v>453</v>
      </c>
      <c r="C460" s="637" t="s">
        <v>1804</v>
      </c>
      <c r="D460" s="638">
        <v>227064516102</v>
      </c>
      <c r="E460" s="6" t="s">
        <v>286</v>
      </c>
      <c r="F460" s="6"/>
    </row>
    <row r="461" spans="2:6" x14ac:dyDescent="0.3">
      <c r="B461" s="6">
        <v>454</v>
      </c>
      <c r="C461" s="637" t="s">
        <v>1805</v>
      </c>
      <c r="D461" s="638">
        <v>227064516103</v>
      </c>
      <c r="E461" s="6" t="s">
        <v>286</v>
      </c>
      <c r="F461" s="6"/>
    </row>
    <row r="462" spans="2:6" x14ac:dyDescent="0.3">
      <c r="B462" s="6">
        <v>455</v>
      </c>
      <c r="C462" s="637" t="s">
        <v>1806</v>
      </c>
      <c r="D462" s="638">
        <v>227064516104</v>
      </c>
      <c r="E462" s="6" t="s">
        <v>286</v>
      </c>
      <c r="F462" s="6"/>
    </row>
    <row r="463" spans="2:6" x14ac:dyDescent="0.3">
      <c r="B463" s="6">
        <v>456</v>
      </c>
      <c r="C463" s="637" t="s">
        <v>1807</v>
      </c>
      <c r="D463" s="638">
        <v>227064516105</v>
      </c>
      <c r="E463" s="6" t="s">
        <v>286</v>
      </c>
      <c r="F463" s="6"/>
    </row>
    <row r="464" spans="2:6" x14ac:dyDescent="0.3">
      <c r="B464" s="6">
        <v>457</v>
      </c>
      <c r="C464" s="637" t="s">
        <v>1808</v>
      </c>
      <c r="D464" s="638">
        <v>227064516107</v>
      </c>
      <c r="E464" s="6" t="s">
        <v>286</v>
      </c>
      <c r="F464" s="6"/>
    </row>
    <row r="465" spans="2:6" x14ac:dyDescent="0.3">
      <c r="B465" s="6">
        <v>458</v>
      </c>
      <c r="C465" s="637" t="s">
        <v>1809</v>
      </c>
      <c r="D465" s="638">
        <v>227064516108</v>
      </c>
      <c r="E465" s="6" t="s">
        <v>286</v>
      </c>
      <c r="F465" s="6"/>
    </row>
    <row r="466" spans="2:6" x14ac:dyDescent="0.3">
      <c r="B466" s="6">
        <v>459</v>
      </c>
      <c r="C466" s="637" t="s">
        <v>1810</v>
      </c>
      <c r="D466" s="638">
        <v>227064516109</v>
      </c>
      <c r="E466" s="6" t="s">
        <v>286</v>
      </c>
      <c r="F466" s="6"/>
    </row>
    <row r="467" spans="2:6" x14ac:dyDescent="0.3">
      <c r="B467" s="6">
        <v>460</v>
      </c>
      <c r="C467" s="637" t="s">
        <v>1811</v>
      </c>
      <c r="D467" s="638">
        <v>227064516110</v>
      </c>
      <c r="E467" s="6" t="s">
        <v>286</v>
      </c>
      <c r="F467" s="6"/>
    </row>
    <row r="468" spans="2:6" x14ac:dyDescent="0.3">
      <c r="B468" s="6">
        <v>461</v>
      </c>
      <c r="C468" s="637" t="s">
        <v>1812</v>
      </c>
      <c r="D468" s="638">
        <v>227064516111</v>
      </c>
      <c r="E468" s="6" t="s">
        <v>286</v>
      </c>
      <c r="F468" s="6"/>
    </row>
    <row r="469" spans="2:6" x14ac:dyDescent="0.3">
      <c r="B469" s="6">
        <v>462</v>
      </c>
      <c r="C469" s="637" t="s">
        <v>1813</v>
      </c>
      <c r="D469" s="638">
        <v>227064516112</v>
      </c>
      <c r="E469" s="6" t="s">
        <v>286</v>
      </c>
      <c r="F469" s="6"/>
    </row>
    <row r="470" spans="2:6" x14ac:dyDescent="0.3">
      <c r="B470" s="6">
        <v>463</v>
      </c>
      <c r="C470" s="637" t="s">
        <v>1814</v>
      </c>
      <c r="D470" s="638">
        <v>227064516113</v>
      </c>
      <c r="E470" s="6" t="s">
        <v>286</v>
      </c>
      <c r="F470" s="6"/>
    </row>
    <row r="471" spans="2:6" x14ac:dyDescent="0.3">
      <c r="B471" s="6">
        <v>464</v>
      </c>
      <c r="C471" s="637" t="s">
        <v>1815</v>
      </c>
      <c r="D471" s="638">
        <v>227064516114</v>
      </c>
      <c r="E471" s="6" t="s">
        <v>286</v>
      </c>
      <c r="F471" s="6"/>
    </row>
    <row r="472" spans="2:6" x14ac:dyDescent="0.3">
      <c r="B472" s="6">
        <v>465</v>
      </c>
      <c r="C472" s="637" t="s">
        <v>1816</v>
      </c>
      <c r="D472" s="638">
        <v>227064516119</v>
      </c>
      <c r="E472" s="6" t="s">
        <v>286</v>
      </c>
      <c r="F472" s="6"/>
    </row>
    <row r="473" spans="2:6" x14ac:dyDescent="0.3">
      <c r="B473" s="6">
        <v>466</v>
      </c>
      <c r="C473" s="637" t="s">
        <v>1817</v>
      </c>
      <c r="D473" s="638">
        <v>227064516120</v>
      </c>
      <c r="E473" s="6" t="s">
        <v>286</v>
      </c>
      <c r="F473" s="6"/>
    </row>
    <row r="474" spans="2:6" x14ac:dyDescent="0.3">
      <c r="B474" s="6">
        <v>467</v>
      </c>
      <c r="C474" s="637" t="s">
        <v>1818</v>
      </c>
      <c r="D474" s="638">
        <v>227064516121</v>
      </c>
      <c r="E474" s="6" t="s">
        <v>286</v>
      </c>
      <c r="F474" s="6"/>
    </row>
    <row r="475" spans="2:6" x14ac:dyDescent="0.3">
      <c r="B475" s="6">
        <v>468</v>
      </c>
      <c r="C475" s="637" t="s">
        <v>1819</v>
      </c>
      <c r="D475" s="638">
        <v>227064516122</v>
      </c>
      <c r="E475" s="6" t="s">
        <v>286</v>
      </c>
      <c r="F475" s="6"/>
    </row>
    <row r="476" spans="2:6" x14ac:dyDescent="0.3">
      <c r="B476" s="6">
        <v>469</v>
      </c>
      <c r="C476" s="637" t="s">
        <v>1820</v>
      </c>
      <c r="D476" s="638">
        <v>227064516123</v>
      </c>
      <c r="E476" s="6" t="s">
        <v>286</v>
      </c>
      <c r="F476" s="6"/>
    </row>
    <row r="477" spans="2:6" x14ac:dyDescent="0.3">
      <c r="B477" s="6">
        <v>470</v>
      </c>
      <c r="C477" s="637" t="s">
        <v>1821</v>
      </c>
      <c r="D477" s="638">
        <v>227064516124</v>
      </c>
      <c r="E477" s="6" t="s">
        <v>286</v>
      </c>
      <c r="F477" s="6"/>
    </row>
    <row r="478" spans="2:6" x14ac:dyDescent="0.3">
      <c r="B478" s="6">
        <v>471</v>
      </c>
      <c r="C478" s="637" t="s">
        <v>1822</v>
      </c>
      <c r="D478" s="638">
        <v>227064516125</v>
      </c>
      <c r="E478" s="6" t="s">
        <v>286</v>
      </c>
      <c r="F478" s="6"/>
    </row>
    <row r="479" spans="2:6" x14ac:dyDescent="0.3">
      <c r="B479" s="6">
        <v>472</v>
      </c>
      <c r="C479" s="637" t="s">
        <v>1823</v>
      </c>
      <c r="D479" s="638">
        <v>227064516126</v>
      </c>
      <c r="E479" s="6" t="s">
        <v>286</v>
      </c>
      <c r="F479" s="6"/>
    </row>
    <row r="480" spans="2:6" x14ac:dyDescent="0.3">
      <c r="B480" s="6">
        <v>473</v>
      </c>
      <c r="C480" s="637" t="s">
        <v>1824</v>
      </c>
      <c r="D480" s="638">
        <v>227064516127</v>
      </c>
      <c r="E480" s="6" t="s">
        <v>286</v>
      </c>
      <c r="F480" s="6"/>
    </row>
    <row r="481" spans="2:6" x14ac:dyDescent="0.3">
      <c r="B481" s="6">
        <v>474</v>
      </c>
      <c r="C481" s="637" t="s">
        <v>1825</v>
      </c>
      <c r="D481" s="638">
        <v>227064516128</v>
      </c>
      <c r="E481" s="6" t="s">
        <v>286</v>
      </c>
      <c r="F481" s="6"/>
    </row>
    <row r="482" spans="2:6" x14ac:dyDescent="0.3">
      <c r="B482" s="6">
        <v>475</v>
      </c>
      <c r="C482" s="637" t="s">
        <v>1826</v>
      </c>
      <c r="D482" s="638">
        <v>227064516129</v>
      </c>
      <c r="E482" s="6" t="s">
        <v>286</v>
      </c>
      <c r="F482" s="6"/>
    </row>
    <row r="483" spans="2:6" x14ac:dyDescent="0.3">
      <c r="B483" s="6">
        <v>476</v>
      </c>
      <c r="C483" s="637" t="s">
        <v>1827</v>
      </c>
      <c r="D483" s="638">
        <v>227064516131</v>
      </c>
      <c r="E483" s="6" t="s">
        <v>286</v>
      </c>
      <c r="F483" s="6"/>
    </row>
    <row r="484" spans="2:6" x14ac:dyDescent="0.3">
      <c r="B484" s="6">
        <v>477</v>
      </c>
      <c r="C484" s="637" t="s">
        <v>1828</v>
      </c>
      <c r="D484" s="638">
        <v>227064516132</v>
      </c>
      <c r="E484" s="6" t="s">
        <v>286</v>
      </c>
      <c r="F484" s="6"/>
    </row>
    <row r="485" spans="2:6" x14ac:dyDescent="0.3">
      <c r="B485" s="6">
        <v>478</v>
      </c>
      <c r="C485" s="637" t="s">
        <v>1829</v>
      </c>
      <c r="D485" s="638">
        <v>227064516133</v>
      </c>
      <c r="E485" s="6" t="s">
        <v>286</v>
      </c>
      <c r="F485" s="6"/>
    </row>
    <row r="486" spans="2:6" x14ac:dyDescent="0.3">
      <c r="B486" s="6">
        <v>479</v>
      </c>
      <c r="C486" s="637" t="s">
        <v>1830</v>
      </c>
      <c r="D486" s="638">
        <v>227064516134</v>
      </c>
      <c r="E486" s="6" t="s">
        <v>286</v>
      </c>
      <c r="F486" s="6"/>
    </row>
    <row r="487" spans="2:6" x14ac:dyDescent="0.3">
      <c r="B487" s="6">
        <v>480</v>
      </c>
      <c r="C487" s="637" t="s">
        <v>1831</v>
      </c>
      <c r="D487" s="638">
        <v>227064516135</v>
      </c>
      <c r="E487" s="6" t="s">
        <v>286</v>
      </c>
      <c r="F487" s="6"/>
    </row>
    <row r="488" spans="2:6" x14ac:dyDescent="0.3">
      <c r="B488" s="6">
        <v>481</v>
      </c>
      <c r="C488" s="637" t="s">
        <v>1832</v>
      </c>
      <c r="D488" s="638">
        <v>227064516136</v>
      </c>
      <c r="E488" s="6" t="s">
        <v>286</v>
      </c>
      <c r="F488" s="6"/>
    </row>
    <row r="489" spans="2:6" x14ac:dyDescent="0.3">
      <c r="B489" s="6">
        <v>482</v>
      </c>
      <c r="C489" s="637" t="s">
        <v>1833</v>
      </c>
      <c r="D489" s="638">
        <v>227064516137</v>
      </c>
      <c r="E489" s="6" t="s">
        <v>286</v>
      </c>
      <c r="F489" s="6"/>
    </row>
    <row r="490" spans="2:6" x14ac:dyDescent="0.3">
      <c r="B490" s="6">
        <v>483</v>
      </c>
      <c r="C490" s="637" t="s">
        <v>1834</v>
      </c>
      <c r="D490" s="638">
        <v>227064516138</v>
      </c>
      <c r="E490" s="6" t="s">
        <v>286</v>
      </c>
      <c r="F490" s="6"/>
    </row>
    <row r="491" spans="2:6" x14ac:dyDescent="0.3">
      <c r="B491" s="6">
        <v>484</v>
      </c>
      <c r="C491" s="637" t="s">
        <v>1835</v>
      </c>
      <c r="D491" s="638">
        <v>227064516139</v>
      </c>
      <c r="E491" s="6" t="s">
        <v>286</v>
      </c>
      <c r="F491" s="6"/>
    </row>
    <row r="492" spans="2:6" x14ac:dyDescent="0.3">
      <c r="B492" s="6">
        <v>485</v>
      </c>
      <c r="C492" s="637" t="s">
        <v>1836</v>
      </c>
      <c r="D492" s="638">
        <v>227064516140</v>
      </c>
      <c r="E492" s="6" t="s">
        <v>286</v>
      </c>
      <c r="F492" s="6"/>
    </row>
    <row r="493" spans="2:6" x14ac:dyDescent="0.3">
      <c r="B493" s="6">
        <v>486</v>
      </c>
      <c r="C493" s="637" t="s">
        <v>1837</v>
      </c>
      <c r="D493" s="638">
        <v>227064516141</v>
      </c>
      <c r="E493" s="6" t="s">
        <v>286</v>
      </c>
      <c r="F493" s="6"/>
    </row>
    <row r="494" spans="2:6" x14ac:dyDescent="0.3">
      <c r="B494" s="6">
        <v>487</v>
      </c>
      <c r="C494" s="637" t="s">
        <v>1838</v>
      </c>
      <c r="D494" s="638">
        <v>227064516142</v>
      </c>
      <c r="E494" s="6" t="s">
        <v>286</v>
      </c>
      <c r="F494" s="6"/>
    </row>
    <row r="495" spans="2:6" x14ac:dyDescent="0.3">
      <c r="B495" s="6">
        <v>488</v>
      </c>
      <c r="C495" s="637" t="s">
        <v>1839</v>
      </c>
      <c r="D495" s="638">
        <v>227064516144</v>
      </c>
      <c r="E495" s="6" t="s">
        <v>286</v>
      </c>
      <c r="F495" s="6"/>
    </row>
    <row r="496" spans="2:6" x14ac:dyDescent="0.3">
      <c r="B496" s="6">
        <v>489</v>
      </c>
      <c r="C496" s="637" t="s">
        <v>1840</v>
      </c>
      <c r="D496" s="638">
        <v>227064516145</v>
      </c>
      <c r="E496" s="6" t="s">
        <v>286</v>
      </c>
      <c r="F496" s="6"/>
    </row>
    <row r="497" spans="2:6" x14ac:dyDescent="0.3">
      <c r="B497" s="6">
        <v>490</v>
      </c>
      <c r="C497" s="637" t="s">
        <v>1841</v>
      </c>
      <c r="D497" s="638">
        <v>227064516147</v>
      </c>
      <c r="E497" s="6" t="s">
        <v>286</v>
      </c>
      <c r="F497" s="6"/>
    </row>
    <row r="498" spans="2:6" x14ac:dyDescent="0.3">
      <c r="B498" s="6">
        <v>491</v>
      </c>
      <c r="C498" s="637" t="s">
        <v>1842</v>
      </c>
      <c r="D498" s="638">
        <v>227064516149</v>
      </c>
      <c r="E498" s="6" t="s">
        <v>286</v>
      </c>
      <c r="F498" s="6"/>
    </row>
    <row r="499" spans="2:6" x14ac:dyDescent="0.3">
      <c r="B499" s="6">
        <v>492</v>
      </c>
      <c r="C499" s="637" t="s">
        <v>1843</v>
      </c>
      <c r="D499" s="638">
        <v>227064516151</v>
      </c>
      <c r="E499" s="6" t="s">
        <v>286</v>
      </c>
      <c r="F499" s="6"/>
    </row>
    <row r="500" spans="2:6" x14ac:dyDescent="0.3">
      <c r="B500" s="6">
        <v>493</v>
      </c>
      <c r="C500" s="637" t="s">
        <v>1844</v>
      </c>
      <c r="D500" s="638">
        <v>227064516153</v>
      </c>
      <c r="E500" s="6" t="s">
        <v>286</v>
      </c>
      <c r="F500" s="6"/>
    </row>
    <row r="501" spans="2:6" x14ac:dyDescent="0.3">
      <c r="B501" s="6">
        <v>494</v>
      </c>
      <c r="C501" s="637" t="s">
        <v>1845</v>
      </c>
      <c r="D501" s="638">
        <v>227064516154</v>
      </c>
      <c r="E501" s="6" t="s">
        <v>286</v>
      </c>
      <c r="F501" s="6"/>
    </row>
    <row r="502" spans="2:6" x14ac:dyDescent="0.3">
      <c r="B502" s="6">
        <v>495</v>
      </c>
      <c r="C502" s="637" t="s">
        <v>1846</v>
      </c>
      <c r="D502" s="638">
        <v>227064516159</v>
      </c>
      <c r="E502" s="6" t="s">
        <v>286</v>
      </c>
      <c r="F502" s="6"/>
    </row>
    <row r="503" spans="2:6" x14ac:dyDescent="0.3">
      <c r="B503" s="6">
        <v>496</v>
      </c>
      <c r="C503" s="637" t="s">
        <v>1847</v>
      </c>
      <c r="D503" s="638">
        <v>227064516168</v>
      </c>
      <c r="E503" s="6" t="s">
        <v>286</v>
      </c>
      <c r="F503" s="6"/>
    </row>
    <row r="504" spans="2:6" x14ac:dyDescent="0.3">
      <c r="B504" s="6">
        <v>497</v>
      </c>
      <c r="C504" s="637" t="s">
        <v>1848</v>
      </c>
      <c r="D504" s="638">
        <v>227064526175</v>
      </c>
      <c r="E504" s="6"/>
      <c r="F504" s="6" t="s">
        <v>286</v>
      </c>
    </row>
    <row r="505" spans="2:6" x14ac:dyDescent="0.3">
      <c r="B505" s="6">
        <v>498</v>
      </c>
      <c r="C505" s="637" t="s">
        <v>1849</v>
      </c>
      <c r="D505" s="638">
        <v>227064536160</v>
      </c>
      <c r="E505" s="6"/>
      <c r="F505" s="6" t="s">
        <v>286</v>
      </c>
    </row>
    <row r="506" spans="2:6" x14ac:dyDescent="0.3">
      <c r="B506" s="6">
        <v>499</v>
      </c>
      <c r="C506" s="637" t="s">
        <v>1850</v>
      </c>
      <c r="D506" s="638">
        <v>227064536177</v>
      </c>
      <c r="E506" s="6"/>
      <c r="F506" s="6" t="s">
        <v>286</v>
      </c>
    </row>
    <row r="507" spans="2:6" x14ac:dyDescent="0.3">
      <c r="B507" s="6">
        <v>500</v>
      </c>
      <c r="C507" s="637" t="s">
        <v>1851</v>
      </c>
      <c r="D507" s="638">
        <v>227064536179</v>
      </c>
      <c r="E507" s="6"/>
      <c r="F507" s="6" t="s">
        <v>286</v>
      </c>
    </row>
    <row r="508" spans="2:6" x14ac:dyDescent="0.3">
      <c r="B508" s="319" t="s">
        <v>348</v>
      </c>
      <c r="C508" s="308"/>
      <c r="D508" s="319"/>
      <c r="E508" s="439">
        <f>COUNTIF(E8:E507,"V")</f>
        <v>467</v>
      </c>
      <c r="F508" s="439">
        <f>COUNTIF(F8:F507,"V")</f>
        <v>33</v>
      </c>
    </row>
    <row r="509" spans="2:6" x14ac:dyDescent="0.3">
      <c r="B509" s="770" t="s">
        <v>1168</v>
      </c>
      <c r="C509" s="770"/>
      <c r="D509" s="770"/>
      <c r="E509" s="769" t="s">
        <v>286</v>
      </c>
      <c r="F509" s="769"/>
    </row>
    <row r="510" spans="2:6" ht="15" thickBot="1" x14ac:dyDescent="0.35">
      <c r="B510" s="62"/>
      <c r="C510" s="76"/>
      <c r="D510" s="76"/>
      <c r="E510" s="75"/>
      <c r="F510" s="75"/>
    </row>
    <row r="511" spans="2:6" x14ac:dyDescent="0.3">
      <c r="B511" s="178" t="s">
        <v>2</v>
      </c>
      <c r="C511" s="190"/>
      <c r="D511" s="190"/>
      <c r="E511" s="191"/>
      <c r="F511" s="200"/>
    </row>
    <row r="512" spans="2:6" x14ac:dyDescent="0.3">
      <c r="B512" s="182" t="s">
        <v>364</v>
      </c>
      <c r="C512" s="76"/>
      <c r="D512" s="76"/>
      <c r="E512" s="75"/>
      <c r="F512" s="199"/>
    </row>
    <row r="513" spans="2:6" ht="15" thickBot="1" x14ac:dyDescent="0.35">
      <c r="B513" s="157"/>
      <c r="C513" s="158"/>
      <c r="D513" s="158"/>
      <c r="E513" s="158"/>
      <c r="F513" s="159"/>
    </row>
  </sheetData>
  <mergeCells count="6">
    <mergeCell ref="B509:D509"/>
    <mergeCell ref="E509:F509"/>
    <mergeCell ref="B5:B6"/>
    <mergeCell ref="E5:F5"/>
    <mergeCell ref="C5:C6"/>
    <mergeCell ref="D5:D6"/>
  </mergeCells>
  <dataValidations count="1">
    <dataValidation type="list" allowBlank="1" showInputMessage="1" showErrorMessage="1" sqref="E509 E8:F507" xr:uid="{00000000-0002-0000-0A00-000000000000}">
      <formula1>"V"</formula1>
    </dataValidation>
  </dataValidations>
  <pageMargins left="0.7" right="0.7" top="0.75" bottom="0.75" header="0.3" footer="0.3"/>
  <pageSetup paperSize="9" scale="95" orientation="portrait" horizontalDpi="0"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sheetPr>
  <dimension ref="B2:F40"/>
  <sheetViews>
    <sheetView showGridLines="0" zoomScale="95" zoomScaleNormal="95" zoomScaleSheetLayoutView="100" workbookViewId="0"/>
  </sheetViews>
  <sheetFormatPr defaultRowHeight="14.4" x14ac:dyDescent="0.3"/>
  <cols>
    <col min="1" max="1" width="4.6640625" customWidth="1"/>
    <col min="2" max="2" width="4.5546875" style="62" bestFit="1" customWidth="1"/>
    <col min="3" max="3" width="16.44140625" style="77" customWidth="1"/>
    <col min="4" max="4" width="26.5546875" style="76" customWidth="1"/>
    <col min="5" max="5" width="34.33203125" style="75" customWidth="1"/>
    <col min="6" max="6" width="36.5546875" customWidth="1"/>
  </cols>
  <sheetData>
    <row r="2" spans="2:6" ht="28.5" customHeight="1" thickBot="1" x14ac:dyDescent="0.35">
      <c r="B2" s="85" t="s">
        <v>389</v>
      </c>
      <c r="C2" s="84"/>
      <c r="D2" s="83"/>
      <c r="E2" s="82"/>
    </row>
    <row r="3" spans="2:6" ht="36" customHeight="1" thickBot="1" x14ac:dyDescent="0.35">
      <c r="B3" s="532" t="s">
        <v>287</v>
      </c>
      <c r="C3" s="533" t="s">
        <v>388</v>
      </c>
      <c r="D3" s="534" t="s">
        <v>359</v>
      </c>
      <c r="E3" s="535" t="s">
        <v>1160</v>
      </c>
      <c r="F3" s="535" t="s">
        <v>1161</v>
      </c>
    </row>
    <row r="4" spans="2:6" x14ac:dyDescent="0.3">
      <c r="B4" s="312">
        <v>1</v>
      </c>
      <c r="C4" s="312">
        <v>2</v>
      </c>
      <c r="D4" s="313">
        <v>3</v>
      </c>
      <c r="E4" s="312">
        <v>4</v>
      </c>
      <c r="F4" s="312">
        <v>5</v>
      </c>
    </row>
    <row r="5" spans="2:6" ht="28.8" x14ac:dyDescent="0.3">
      <c r="B5" s="314">
        <v>1</v>
      </c>
      <c r="C5" s="6" t="s">
        <v>350</v>
      </c>
      <c r="D5" s="314">
        <v>0</v>
      </c>
      <c r="E5" s="314">
        <v>0</v>
      </c>
      <c r="F5" s="314">
        <v>0</v>
      </c>
    </row>
    <row r="6" spans="2:6" ht="28.8" x14ac:dyDescent="0.3">
      <c r="B6" s="314">
        <v>2</v>
      </c>
      <c r="C6" s="6" t="s">
        <v>349</v>
      </c>
      <c r="D6" s="314">
        <v>0</v>
      </c>
      <c r="E6" s="314">
        <v>0</v>
      </c>
      <c r="F6" s="314">
        <v>0</v>
      </c>
    </row>
    <row r="7" spans="2:6" ht="28.8" x14ac:dyDescent="0.3">
      <c r="B7" s="314">
        <v>3</v>
      </c>
      <c r="C7" s="6" t="s">
        <v>1326</v>
      </c>
      <c r="D7" s="314">
        <v>0</v>
      </c>
      <c r="E7" s="314">
        <v>0</v>
      </c>
      <c r="F7" s="314">
        <v>0</v>
      </c>
    </row>
    <row r="8" spans="2:6" ht="28.8" x14ac:dyDescent="0.3">
      <c r="B8" s="314">
        <v>4</v>
      </c>
      <c r="C8" s="6" t="s">
        <v>1327</v>
      </c>
      <c r="D8" s="314">
        <v>0</v>
      </c>
      <c r="E8" s="314">
        <v>0</v>
      </c>
      <c r="F8" s="314">
        <v>0</v>
      </c>
    </row>
    <row r="9" spans="2:6" ht="28.8" x14ac:dyDescent="0.3">
      <c r="B9" s="314">
        <v>5</v>
      </c>
      <c r="C9" s="6" t="s">
        <v>1328</v>
      </c>
      <c r="D9" s="314">
        <v>0</v>
      </c>
      <c r="E9" s="314">
        <v>0</v>
      </c>
      <c r="F9" s="314">
        <v>0</v>
      </c>
    </row>
    <row r="10" spans="2:6" ht="28.8" x14ac:dyDescent="0.3">
      <c r="B10" s="314">
        <v>6</v>
      </c>
      <c r="C10" s="6" t="s">
        <v>1329</v>
      </c>
      <c r="D10" s="314">
        <v>0</v>
      </c>
      <c r="E10" s="314">
        <v>0</v>
      </c>
      <c r="F10" s="314">
        <v>0</v>
      </c>
    </row>
    <row r="11" spans="2:6" ht="15" thickBot="1" x14ac:dyDescent="0.35">
      <c r="B11" s="315"/>
      <c r="C11" s="316" t="s">
        <v>381</v>
      </c>
      <c r="D11" s="316" t="e">
        <f>((E10+F10)/D10*100)</f>
        <v>#DIV/0!</v>
      </c>
      <c r="E11" s="317"/>
      <c r="F11" s="317"/>
    </row>
    <row r="12" spans="2:6" x14ac:dyDescent="0.3">
      <c r="B12" s="770" t="s">
        <v>1168</v>
      </c>
      <c r="C12" s="770"/>
      <c r="D12" s="770"/>
      <c r="E12" s="770"/>
      <c r="F12" s="113" t="s">
        <v>286</v>
      </c>
    </row>
    <row r="13" spans="2:6" ht="15" thickBot="1" x14ac:dyDescent="0.35"/>
    <row r="14" spans="2:6" x14ac:dyDescent="0.3">
      <c r="B14" s="201" t="s">
        <v>2</v>
      </c>
      <c r="C14" s="202"/>
      <c r="D14" s="190"/>
      <c r="E14" s="191"/>
      <c r="F14" s="154"/>
    </row>
    <row r="15" spans="2:6" x14ac:dyDescent="0.3">
      <c r="B15" s="193" t="s">
        <v>380</v>
      </c>
      <c r="F15" s="156"/>
    </row>
    <row r="16" spans="2:6" x14ac:dyDescent="0.3">
      <c r="B16" s="193" t="s">
        <v>379</v>
      </c>
      <c r="F16" s="156"/>
    </row>
    <row r="17" spans="2:6" ht="15" thickBot="1" x14ac:dyDescent="0.35">
      <c r="B17" s="203" t="s">
        <v>378</v>
      </c>
      <c r="C17" s="194"/>
      <c r="D17" s="195"/>
      <c r="E17" s="196"/>
      <c r="F17" s="159"/>
    </row>
    <row r="18" spans="2:6" ht="15" thickBot="1" x14ac:dyDescent="0.35">
      <c r="B18" s="77"/>
    </row>
    <row r="19" spans="2:6" x14ac:dyDescent="0.3">
      <c r="B19" s="231" t="s">
        <v>343</v>
      </c>
      <c r="C19" s="536"/>
      <c r="D19" s="190"/>
      <c r="E19" s="191"/>
      <c r="F19" s="154"/>
    </row>
    <row r="20" spans="2:6" x14ac:dyDescent="0.3">
      <c r="B20" s="193" t="s">
        <v>377</v>
      </c>
      <c r="F20" s="156"/>
    </row>
    <row r="21" spans="2:6" ht="16.8" x14ac:dyDescent="0.3">
      <c r="B21" s="193" t="s">
        <v>376</v>
      </c>
      <c r="F21" s="156"/>
    </row>
    <row r="22" spans="2:6" x14ac:dyDescent="0.3">
      <c r="B22" s="193" t="s">
        <v>375</v>
      </c>
      <c r="F22" s="156"/>
    </row>
    <row r="23" spans="2:6" x14ac:dyDescent="0.3">
      <c r="B23" s="193" t="s">
        <v>374</v>
      </c>
      <c r="F23" s="156"/>
    </row>
    <row r="24" spans="2:6" ht="15" thickBot="1" x14ac:dyDescent="0.35">
      <c r="B24" s="203"/>
      <c r="C24" s="194"/>
      <c r="D24" s="195"/>
      <c r="E24" s="196"/>
      <c r="F24" s="159"/>
    </row>
    <row r="25" spans="2:6" ht="15" thickBot="1" x14ac:dyDescent="0.35"/>
    <row r="26" spans="2:6" x14ac:dyDescent="0.3">
      <c r="B26" s="477" t="s">
        <v>697</v>
      </c>
      <c r="C26" s="536"/>
      <c r="D26" s="537"/>
      <c r="E26" s="191"/>
      <c r="F26" s="154"/>
    </row>
    <row r="27" spans="2:6" ht="105" customHeight="1" x14ac:dyDescent="0.3">
      <c r="B27" s="744" t="s">
        <v>1852</v>
      </c>
      <c r="C27" s="745"/>
      <c r="D27" s="745"/>
      <c r="E27" s="745"/>
      <c r="F27" s="746"/>
    </row>
    <row r="28" spans="2:6" x14ac:dyDescent="0.3">
      <c r="B28" s="744"/>
      <c r="C28" s="745"/>
      <c r="D28" s="745"/>
      <c r="E28" s="745"/>
      <c r="F28" s="746"/>
    </row>
    <row r="29" spans="2:6" x14ac:dyDescent="0.3">
      <c r="B29" s="744"/>
      <c r="C29" s="745"/>
      <c r="D29" s="745"/>
      <c r="E29" s="745"/>
      <c r="F29" s="746"/>
    </row>
    <row r="30" spans="2:6" x14ac:dyDescent="0.3">
      <c r="B30" s="744"/>
      <c r="C30" s="745"/>
      <c r="D30" s="745"/>
      <c r="E30" s="745"/>
      <c r="F30" s="746"/>
    </row>
    <row r="31" spans="2:6" x14ac:dyDescent="0.3">
      <c r="B31" s="744"/>
      <c r="C31" s="745"/>
      <c r="D31" s="745"/>
      <c r="E31" s="745"/>
      <c r="F31" s="746"/>
    </row>
    <row r="32" spans="2:6" x14ac:dyDescent="0.3">
      <c r="B32" s="744"/>
      <c r="C32" s="745"/>
      <c r="D32" s="745"/>
      <c r="E32" s="745"/>
      <c r="F32" s="746"/>
    </row>
    <row r="33" spans="2:6" x14ac:dyDescent="0.3">
      <c r="B33" s="744"/>
      <c r="C33" s="745"/>
      <c r="D33" s="745"/>
      <c r="E33" s="745"/>
      <c r="F33" s="746"/>
    </row>
    <row r="34" spans="2:6" x14ac:dyDescent="0.3">
      <c r="B34" s="744"/>
      <c r="C34" s="745"/>
      <c r="D34" s="745"/>
      <c r="E34" s="745"/>
      <c r="F34" s="746"/>
    </row>
    <row r="35" spans="2:6" x14ac:dyDescent="0.3">
      <c r="B35" s="744"/>
      <c r="C35" s="745"/>
      <c r="D35" s="745"/>
      <c r="E35" s="745"/>
      <c r="F35" s="746"/>
    </row>
    <row r="36" spans="2:6" x14ac:dyDescent="0.3">
      <c r="B36" s="744"/>
      <c r="C36" s="745"/>
      <c r="D36" s="745"/>
      <c r="E36" s="745"/>
      <c r="F36" s="746"/>
    </row>
    <row r="37" spans="2:6" x14ac:dyDescent="0.3">
      <c r="B37" s="744"/>
      <c r="C37" s="745"/>
      <c r="D37" s="745"/>
      <c r="E37" s="745"/>
      <c r="F37" s="746"/>
    </row>
    <row r="38" spans="2:6" x14ac:dyDescent="0.3">
      <c r="B38" s="744"/>
      <c r="C38" s="745"/>
      <c r="D38" s="745"/>
      <c r="E38" s="745"/>
      <c r="F38" s="746"/>
    </row>
    <row r="39" spans="2:6" x14ac:dyDescent="0.3">
      <c r="B39" s="744"/>
      <c r="C39" s="745"/>
      <c r="D39" s="745"/>
      <c r="E39" s="745"/>
      <c r="F39" s="746"/>
    </row>
    <row r="40" spans="2:6" ht="15" thickBot="1" x14ac:dyDescent="0.35">
      <c r="B40" s="754"/>
      <c r="C40" s="780"/>
      <c r="D40" s="780"/>
      <c r="E40" s="780"/>
      <c r="F40" s="781"/>
    </row>
  </sheetData>
  <mergeCells count="2">
    <mergeCell ref="B12:E12"/>
    <mergeCell ref="B27:F40"/>
  </mergeCells>
  <dataValidations count="1">
    <dataValidation type="list" allowBlank="1" showInputMessage="1" showErrorMessage="1" sqref="F12" xr:uid="{00000000-0002-0000-0B00-000000000000}">
      <formula1>"V"</formula1>
    </dataValidation>
  </dataValidations>
  <pageMargins left="0.7" right="0.7" top="0.75" bottom="0.75" header="0.3" footer="0.3"/>
  <pageSetup paperSize="9" scale="85" orientation="landscape"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sheetPr>
  <dimension ref="B2:F19"/>
  <sheetViews>
    <sheetView showGridLines="0" workbookViewId="0"/>
  </sheetViews>
  <sheetFormatPr defaultRowHeight="14.4" x14ac:dyDescent="0.3"/>
  <cols>
    <col min="1" max="1" width="3.5546875" customWidth="1"/>
    <col min="3" max="3" width="32.33203125" customWidth="1"/>
    <col min="4" max="4" width="15.6640625" customWidth="1"/>
    <col min="5" max="5" width="31.5546875" customWidth="1"/>
    <col min="6" max="6" width="17.44140625" customWidth="1"/>
  </cols>
  <sheetData>
    <row r="2" spans="2:6" x14ac:dyDescent="0.3">
      <c r="B2" s="86" t="s">
        <v>392</v>
      </c>
    </row>
    <row r="3" spans="2:6" x14ac:dyDescent="0.3">
      <c r="B3" s="86" t="s">
        <v>368</v>
      </c>
    </row>
    <row r="5" spans="2:6" s="22" customFormat="1" ht="27.6" x14ac:dyDescent="0.3">
      <c r="B5" s="475" t="s">
        <v>238</v>
      </c>
      <c r="C5" s="531" t="s">
        <v>391</v>
      </c>
      <c r="D5" s="531" t="s">
        <v>371</v>
      </c>
      <c r="E5" s="531" t="s">
        <v>390</v>
      </c>
      <c r="F5" s="531" t="s">
        <v>371</v>
      </c>
    </row>
    <row r="6" spans="2:6" x14ac:dyDescent="0.3">
      <c r="B6" s="80">
        <v>1</v>
      </c>
      <c r="C6" s="80">
        <v>2</v>
      </c>
      <c r="D6" s="80"/>
      <c r="E6" s="80">
        <v>3</v>
      </c>
      <c r="F6" s="80"/>
    </row>
    <row r="7" spans="2:6" x14ac:dyDescent="0.3">
      <c r="B7" s="46">
        <v>1</v>
      </c>
      <c r="C7" s="46" t="s">
        <v>82</v>
      </c>
      <c r="D7" s="46">
        <v>0</v>
      </c>
      <c r="E7" s="46" t="s">
        <v>82</v>
      </c>
      <c r="F7" s="46">
        <v>0</v>
      </c>
    </row>
    <row r="8" spans="2:6" x14ac:dyDescent="0.3">
      <c r="B8" s="46">
        <v>2</v>
      </c>
      <c r="C8" s="46" t="s">
        <v>82</v>
      </c>
      <c r="D8" s="46">
        <v>0</v>
      </c>
      <c r="E8" s="46" t="s">
        <v>82</v>
      </c>
      <c r="F8" s="46">
        <v>0</v>
      </c>
    </row>
    <row r="9" spans="2:6" x14ac:dyDescent="0.3">
      <c r="B9" s="46">
        <v>3</v>
      </c>
      <c r="C9" s="46" t="s">
        <v>82</v>
      </c>
      <c r="D9" s="46">
        <v>0</v>
      </c>
      <c r="E9" s="46" t="s">
        <v>82</v>
      </c>
      <c r="F9" s="46">
        <v>0</v>
      </c>
    </row>
    <row r="10" spans="2:6" x14ac:dyDescent="0.3">
      <c r="B10" s="46">
        <v>4</v>
      </c>
      <c r="C10" s="46" t="s">
        <v>82</v>
      </c>
      <c r="D10" s="46">
        <v>0</v>
      </c>
      <c r="E10" s="46" t="s">
        <v>82</v>
      </c>
      <c r="F10" s="46">
        <v>0</v>
      </c>
    </row>
    <row r="11" spans="2:6" x14ac:dyDescent="0.3">
      <c r="B11" s="46">
        <v>5</v>
      </c>
      <c r="C11" s="46" t="s">
        <v>82</v>
      </c>
      <c r="D11" s="46">
        <v>0</v>
      </c>
      <c r="E11" s="46" t="s">
        <v>82</v>
      </c>
      <c r="F11" s="46">
        <v>0</v>
      </c>
    </row>
    <row r="12" spans="2:6" x14ac:dyDescent="0.3">
      <c r="B12" s="46">
        <v>6</v>
      </c>
      <c r="C12" s="46" t="s">
        <v>82</v>
      </c>
      <c r="D12" s="46">
        <v>0</v>
      </c>
      <c r="E12" s="46" t="s">
        <v>82</v>
      </c>
      <c r="F12" s="46">
        <v>0</v>
      </c>
    </row>
    <row r="13" spans="2:6" x14ac:dyDescent="0.3">
      <c r="B13" s="78"/>
      <c r="C13" s="78" t="s">
        <v>1163</v>
      </c>
      <c r="D13" s="78">
        <f>SUM(D7,D12)</f>
        <v>0</v>
      </c>
      <c r="E13" s="78" t="s">
        <v>1163</v>
      </c>
      <c r="F13" s="78">
        <f>SUM(F7,F12)</f>
        <v>0</v>
      </c>
    </row>
    <row r="14" spans="2:6" x14ac:dyDescent="0.3">
      <c r="B14" s="770" t="s">
        <v>1168</v>
      </c>
      <c r="C14" s="770"/>
      <c r="D14" s="770"/>
      <c r="E14" s="770"/>
      <c r="F14" s="113" t="s">
        <v>286</v>
      </c>
    </row>
    <row r="15" spans="2:6" ht="15" thickBot="1" x14ac:dyDescent="0.35">
      <c r="B15" s="62"/>
      <c r="C15" s="76"/>
      <c r="D15" s="76"/>
      <c r="E15" s="75"/>
      <c r="F15" s="75"/>
    </row>
    <row r="16" spans="2:6" x14ac:dyDescent="0.3">
      <c r="B16" s="178" t="s">
        <v>2</v>
      </c>
      <c r="C16" s="190"/>
      <c r="D16" s="190"/>
      <c r="E16" s="191"/>
      <c r="F16" s="200"/>
    </row>
    <row r="17" spans="2:6" x14ac:dyDescent="0.3">
      <c r="B17" s="182" t="s">
        <v>364</v>
      </c>
      <c r="C17" s="76"/>
      <c r="D17" s="76"/>
      <c r="E17" s="75"/>
      <c r="F17" s="199"/>
    </row>
    <row r="18" spans="2:6" x14ac:dyDescent="0.3">
      <c r="B18" s="168"/>
      <c r="C18" s="76"/>
      <c r="D18" s="76"/>
      <c r="E18" s="75"/>
      <c r="F18" s="199"/>
    </row>
    <row r="19" spans="2:6" ht="15" thickBot="1" x14ac:dyDescent="0.35">
      <c r="B19" s="157"/>
      <c r="C19" s="158"/>
      <c r="D19" s="158"/>
      <c r="E19" s="158"/>
      <c r="F19" s="159"/>
    </row>
  </sheetData>
  <mergeCells count="1">
    <mergeCell ref="B14:E14"/>
  </mergeCells>
  <dataValidations count="1">
    <dataValidation type="list" allowBlank="1" showInputMessage="1" showErrorMessage="1" sqref="F14" xr:uid="{00000000-0002-0000-0C00-000000000000}">
      <formula1>"V"</formula1>
    </dataValidation>
  </dataValidations>
  <pageMargins left="0.7" right="0.7" top="0.75" bottom="0.75" header="0.3" footer="0.3"/>
  <pageSetup paperSize="9" orientation="landscape"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sheetPr>
  <dimension ref="B3:G26"/>
  <sheetViews>
    <sheetView showGridLines="0" workbookViewId="0"/>
  </sheetViews>
  <sheetFormatPr defaultRowHeight="14.4" x14ac:dyDescent="0.3"/>
  <cols>
    <col min="1" max="1" width="3.5546875" customWidth="1"/>
    <col min="2" max="2" width="5.5546875" customWidth="1"/>
    <col min="3" max="3" width="46.5546875" customWidth="1"/>
    <col min="6" max="6" width="34.44140625" customWidth="1"/>
    <col min="7" max="7" width="27.44140625" customWidth="1"/>
    <col min="8" max="8" width="3.6640625" customWidth="1"/>
  </cols>
  <sheetData>
    <row r="3" spans="2:7" x14ac:dyDescent="0.3">
      <c r="B3" s="86" t="s">
        <v>397</v>
      </c>
    </row>
    <row r="4" spans="2:7" x14ac:dyDescent="0.3">
      <c r="B4" s="327" t="s">
        <v>238</v>
      </c>
      <c r="C4" s="327" t="s">
        <v>2</v>
      </c>
      <c r="D4" s="327" t="s">
        <v>233</v>
      </c>
      <c r="E4" s="327" t="s">
        <v>234</v>
      </c>
      <c r="F4" s="327" t="s">
        <v>2</v>
      </c>
      <c r="G4" s="310" t="s">
        <v>235</v>
      </c>
    </row>
    <row r="5" spans="2:7" x14ac:dyDescent="0.3">
      <c r="B5" s="5">
        <v>1</v>
      </c>
      <c r="C5" s="5">
        <v>2</v>
      </c>
      <c r="D5" s="5">
        <v>3</v>
      </c>
      <c r="E5" s="5">
        <v>4</v>
      </c>
      <c r="F5" s="5">
        <v>5</v>
      </c>
      <c r="G5" s="5">
        <v>6</v>
      </c>
    </row>
    <row r="6" spans="2:7" ht="230.4" x14ac:dyDescent="0.3">
      <c r="B6" s="88">
        <v>1</v>
      </c>
      <c r="C6" s="73" t="s">
        <v>396</v>
      </c>
      <c r="D6" s="8" t="s">
        <v>286</v>
      </c>
      <c r="E6" s="8"/>
      <c r="F6" s="8" t="s">
        <v>1854</v>
      </c>
      <c r="G6" s="89" t="s">
        <v>1853</v>
      </c>
    </row>
    <row r="7" spans="2:7" ht="288" x14ac:dyDescent="0.3">
      <c r="B7" s="88"/>
      <c r="C7" s="73" t="s">
        <v>393</v>
      </c>
      <c r="D7" s="8" t="s">
        <v>286</v>
      </c>
      <c r="E7" s="8"/>
      <c r="F7" s="8" t="s">
        <v>1854</v>
      </c>
      <c r="G7" s="89" t="s">
        <v>1855</v>
      </c>
    </row>
    <row r="8" spans="2:7" ht="86.4" x14ac:dyDescent="0.3">
      <c r="B8" s="88">
        <v>2</v>
      </c>
      <c r="C8" s="87" t="s">
        <v>395</v>
      </c>
      <c r="D8" s="8" t="s">
        <v>286</v>
      </c>
      <c r="E8" s="8"/>
      <c r="F8" s="8" t="s">
        <v>1857</v>
      </c>
      <c r="G8" s="6" t="s">
        <v>1856</v>
      </c>
    </row>
    <row r="9" spans="2:7" ht="43.2" x14ac:dyDescent="0.3">
      <c r="B9" s="6"/>
      <c r="C9" s="8" t="s">
        <v>394</v>
      </c>
      <c r="D9" s="8" t="s">
        <v>286</v>
      </c>
      <c r="E9" s="8"/>
      <c r="F9" s="8" t="s">
        <v>1858</v>
      </c>
      <c r="G9" s="632" t="s">
        <v>1859</v>
      </c>
    </row>
    <row r="10" spans="2:7" ht="43.2" x14ac:dyDescent="0.3">
      <c r="B10" s="6"/>
      <c r="C10" s="8" t="s">
        <v>393</v>
      </c>
      <c r="D10" s="8" t="s">
        <v>286</v>
      </c>
      <c r="E10" s="8"/>
      <c r="F10" s="8" t="s">
        <v>1861</v>
      </c>
      <c r="G10" s="632" t="s">
        <v>1860</v>
      </c>
    </row>
    <row r="11" spans="2:7" x14ac:dyDescent="0.3">
      <c r="B11" s="788" t="s">
        <v>1157</v>
      </c>
      <c r="C11" s="789"/>
      <c r="D11" s="789"/>
      <c r="E11" s="789"/>
      <c r="F11" s="790"/>
      <c r="G11" s="8" t="s">
        <v>286</v>
      </c>
    </row>
    <row r="14" spans="2:7" x14ac:dyDescent="0.3">
      <c r="B14" s="320" t="s">
        <v>697</v>
      </c>
      <c r="C14" s="321"/>
      <c r="D14" s="204"/>
      <c r="E14" s="205"/>
      <c r="F14" s="65"/>
      <c r="G14" s="206"/>
    </row>
    <row r="15" spans="2:7" x14ac:dyDescent="0.3">
      <c r="B15" s="791" t="s">
        <v>1862</v>
      </c>
      <c r="C15" s="764"/>
      <c r="D15" s="764"/>
      <c r="E15" s="764"/>
      <c r="F15" s="764"/>
      <c r="G15" s="792"/>
    </row>
    <row r="16" spans="2:7" x14ac:dyDescent="0.3">
      <c r="B16" s="793"/>
      <c r="C16" s="764"/>
      <c r="D16" s="764"/>
      <c r="E16" s="764"/>
      <c r="F16" s="764"/>
      <c r="G16" s="792"/>
    </row>
    <row r="17" spans="2:7" x14ac:dyDescent="0.3">
      <c r="B17" s="793"/>
      <c r="C17" s="764"/>
      <c r="D17" s="764"/>
      <c r="E17" s="764"/>
      <c r="F17" s="764"/>
      <c r="G17" s="792"/>
    </row>
    <row r="18" spans="2:7" x14ac:dyDescent="0.3">
      <c r="B18" s="793"/>
      <c r="C18" s="764"/>
      <c r="D18" s="764"/>
      <c r="E18" s="764"/>
      <c r="F18" s="764"/>
      <c r="G18" s="792"/>
    </row>
    <row r="19" spans="2:7" x14ac:dyDescent="0.3">
      <c r="B19" s="793"/>
      <c r="C19" s="764"/>
      <c r="D19" s="764"/>
      <c r="E19" s="764"/>
      <c r="F19" s="764"/>
      <c r="G19" s="792"/>
    </row>
    <row r="20" spans="2:7" x14ac:dyDescent="0.3">
      <c r="B20" s="793"/>
      <c r="C20" s="764"/>
      <c r="D20" s="764"/>
      <c r="E20" s="764"/>
      <c r="F20" s="764"/>
      <c r="G20" s="792"/>
    </row>
    <row r="21" spans="2:7" x14ac:dyDescent="0.3">
      <c r="B21" s="793"/>
      <c r="C21" s="764"/>
      <c r="D21" s="764"/>
      <c r="E21" s="764"/>
      <c r="F21" s="764"/>
      <c r="G21" s="792"/>
    </row>
    <row r="22" spans="2:7" x14ac:dyDescent="0.3">
      <c r="B22" s="793"/>
      <c r="C22" s="764"/>
      <c r="D22" s="764"/>
      <c r="E22" s="764"/>
      <c r="F22" s="764"/>
      <c r="G22" s="792"/>
    </row>
    <row r="23" spans="2:7" x14ac:dyDescent="0.3">
      <c r="B23" s="793"/>
      <c r="C23" s="764"/>
      <c r="D23" s="764"/>
      <c r="E23" s="764"/>
      <c r="F23" s="764"/>
      <c r="G23" s="792"/>
    </row>
    <row r="24" spans="2:7" x14ac:dyDescent="0.3">
      <c r="B24" s="793"/>
      <c r="C24" s="764"/>
      <c r="D24" s="764"/>
      <c r="E24" s="764"/>
      <c r="F24" s="764"/>
      <c r="G24" s="792"/>
    </row>
    <row r="25" spans="2:7" x14ac:dyDescent="0.3">
      <c r="B25" s="793"/>
      <c r="C25" s="764"/>
      <c r="D25" s="764"/>
      <c r="E25" s="764"/>
      <c r="F25" s="764"/>
      <c r="G25" s="792"/>
    </row>
    <row r="26" spans="2:7" x14ac:dyDescent="0.3">
      <c r="B26" s="794"/>
      <c r="C26" s="795"/>
      <c r="D26" s="795"/>
      <c r="E26" s="795"/>
      <c r="F26" s="795"/>
      <c r="G26" s="796"/>
    </row>
  </sheetData>
  <mergeCells count="2">
    <mergeCell ref="B11:F11"/>
    <mergeCell ref="B15:G26"/>
  </mergeCells>
  <dataValidations count="1">
    <dataValidation type="list" allowBlank="1" showInputMessage="1" showErrorMessage="1" sqref="D6:E10 G11" xr:uid="{00000000-0002-0000-0D00-000000000000}">
      <formula1>"V"</formula1>
    </dataValidation>
  </dataValidations>
  <hyperlinks>
    <hyperlink ref="G9" r:id="rId1" xr:uid="{79E5A575-36A5-42C9-AB68-8F3A693BE940}"/>
    <hyperlink ref="G10" r:id="rId2" xr:uid="{A21D3F07-25C5-4E67-806E-9232CB2C583C}"/>
  </hyperlinks>
  <pageMargins left="0.7" right="0.7" top="0.75" bottom="0.75" header="0.3" footer="0.3"/>
  <pageSetup scale="65" orientation="portrait" horizontalDpi="300" verticalDpi="300" r:id="rId3"/>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7030A0"/>
  </sheetPr>
  <dimension ref="A1:S24"/>
  <sheetViews>
    <sheetView showGridLines="0" workbookViewId="0"/>
  </sheetViews>
  <sheetFormatPr defaultRowHeight="14.4" x14ac:dyDescent="0.3"/>
  <cols>
    <col min="1" max="1" width="11" customWidth="1"/>
    <col min="2" max="2" width="4.44140625" customWidth="1"/>
    <col min="13" max="13" width="2.88671875" customWidth="1"/>
  </cols>
  <sheetData>
    <row r="1" spans="1:19" x14ac:dyDescent="0.3">
      <c r="A1">
        <v>2</v>
      </c>
    </row>
    <row r="2" spans="1:19" ht="15" thickBot="1" x14ac:dyDescent="0.35"/>
    <row r="3" spans="1:19" ht="24" customHeight="1" x14ac:dyDescent="0.3">
      <c r="B3" s="797" t="s">
        <v>249</v>
      </c>
      <c r="C3" s="798"/>
      <c r="D3" s="798"/>
      <c r="E3" s="798"/>
      <c r="F3" s="798"/>
      <c r="G3" s="798"/>
      <c r="H3" s="798"/>
      <c r="I3" s="798"/>
      <c r="J3" s="798"/>
      <c r="K3" s="798"/>
      <c r="L3" s="798"/>
      <c r="M3" s="798"/>
      <c r="N3" s="798"/>
      <c r="O3" s="798"/>
      <c r="P3" s="798"/>
      <c r="Q3" s="798"/>
      <c r="R3" s="798"/>
      <c r="S3" s="799"/>
    </row>
    <row r="4" spans="1:19" ht="15" customHeight="1" x14ac:dyDescent="0.3">
      <c r="B4" s="285"/>
      <c r="C4" s="286"/>
      <c r="D4" s="286"/>
      <c r="E4" s="286"/>
      <c r="F4" s="286"/>
      <c r="G4" s="286"/>
      <c r="H4" s="286"/>
      <c r="I4" s="286"/>
      <c r="J4" s="286"/>
      <c r="K4" s="286"/>
      <c r="L4" s="286"/>
      <c r="M4" s="286"/>
      <c r="N4" s="286"/>
      <c r="O4" s="286"/>
      <c r="P4" s="286"/>
      <c r="Q4" s="286"/>
      <c r="R4" s="286"/>
      <c r="S4" s="287"/>
    </row>
    <row r="5" spans="1:19" ht="18" customHeight="1" x14ac:dyDescent="0.3">
      <c r="B5" s="285"/>
      <c r="C5" s="286"/>
      <c r="D5" s="286"/>
      <c r="E5" s="286"/>
      <c r="F5" s="286"/>
      <c r="G5" s="286"/>
      <c r="H5" s="286"/>
      <c r="I5" s="286"/>
      <c r="J5" s="286"/>
      <c r="K5" s="286"/>
      <c r="L5" s="286"/>
      <c r="M5" s="286"/>
      <c r="N5" s="286"/>
      <c r="O5" s="286"/>
      <c r="P5" s="286"/>
      <c r="Q5" s="286"/>
      <c r="R5" s="286"/>
      <c r="S5" s="287"/>
    </row>
    <row r="6" spans="1:19" ht="15" customHeight="1" x14ac:dyDescent="0.3">
      <c r="B6" s="285"/>
      <c r="C6" s="286"/>
      <c r="D6" s="286"/>
      <c r="E6" s="286"/>
      <c r="F6" s="286"/>
      <c r="G6" s="286"/>
      <c r="H6" s="286"/>
      <c r="I6" s="286"/>
      <c r="J6" s="286"/>
      <c r="K6" s="286"/>
      <c r="L6" s="286"/>
      <c r="M6" s="286"/>
      <c r="N6" s="286"/>
      <c r="O6" s="286"/>
      <c r="P6" s="286"/>
      <c r="Q6" s="286"/>
      <c r="R6" s="286"/>
      <c r="S6" s="287"/>
    </row>
    <row r="7" spans="1:19" ht="15" customHeight="1" x14ac:dyDescent="0.3">
      <c r="B7" s="285"/>
      <c r="C7" s="286"/>
      <c r="D7" s="286"/>
      <c r="E7" s="286"/>
      <c r="F7" s="286"/>
      <c r="G7" s="286"/>
      <c r="H7" s="286"/>
      <c r="I7" s="286"/>
      <c r="J7" s="286"/>
      <c r="K7" s="286"/>
      <c r="L7" s="286"/>
      <c r="M7" s="286"/>
      <c r="N7" s="286"/>
      <c r="O7" s="286"/>
      <c r="P7" s="286"/>
      <c r="Q7" s="286"/>
      <c r="R7" s="286"/>
      <c r="S7" s="287"/>
    </row>
    <row r="8" spans="1:19" ht="15" customHeight="1" x14ac:dyDescent="0.3">
      <c r="B8" s="285"/>
      <c r="C8" s="286"/>
      <c r="D8" s="286"/>
      <c r="E8" s="286"/>
      <c r="F8" s="286"/>
      <c r="G8" s="286"/>
      <c r="H8" s="286"/>
      <c r="I8" s="286"/>
      <c r="J8" s="286"/>
      <c r="K8" s="286"/>
      <c r="L8" s="286"/>
      <c r="M8" s="286"/>
      <c r="N8" s="286"/>
      <c r="O8" s="286"/>
      <c r="P8" s="286"/>
      <c r="Q8" s="286"/>
      <c r="R8" s="286"/>
      <c r="S8" s="287"/>
    </row>
    <row r="9" spans="1:19" ht="15" customHeight="1" x14ac:dyDescent="0.3">
      <c r="B9" s="285"/>
      <c r="C9" s="286"/>
      <c r="D9" s="286"/>
      <c r="E9" s="286"/>
      <c r="F9" s="286"/>
      <c r="G9" s="286"/>
      <c r="H9" s="286"/>
      <c r="I9" s="286"/>
      <c r="J9" s="286"/>
      <c r="K9" s="286"/>
      <c r="L9" s="286"/>
      <c r="M9" s="286"/>
      <c r="N9" s="286"/>
      <c r="O9" s="286"/>
      <c r="P9" s="286"/>
      <c r="Q9" s="286"/>
      <c r="R9" s="286"/>
      <c r="S9" s="287"/>
    </row>
    <row r="10" spans="1:19" ht="15" customHeight="1" x14ac:dyDescent="0.3">
      <c r="B10" s="285"/>
      <c r="C10" s="286"/>
      <c r="D10" s="286"/>
      <c r="E10" s="286"/>
      <c r="F10" s="286"/>
      <c r="G10" s="286"/>
      <c r="H10" s="286"/>
      <c r="I10" s="286"/>
      <c r="J10" s="286"/>
      <c r="K10" s="286"/>
      <c r="L10" s="286"/>
      <c r="M10" s="286"/>
      <c r="N10" s="286"/>
      <c r="O10" s="286"/>
      <c r="P10" s="286"/>
      <c r="Q10" s="286"/>
      <c r="R10" s="286"/>
      <c r="S10" s="287"/>
    </row>
    <row r="11" spans="1:19" ht="15" customHeight="1" x14ac:dyDescent="0.3">
      <c r="B11" s="285"/>
      <c r="C11" s="286"/>
      <c r="D11" s="286"/>
      <c r="E11" s="286"/>
      <c r="F11" s="286"/>
      <c r="G11" s="286"/>
      <c r="H11" s="286"/>
      <c r="I11" s="286"/>
      <c r="J11" s="286"/>
      <c r="K11" s="286"/>
      <c r="L11" s="286"/>
      <c r="M11" s="286"/>
      <c r="N11" s="286"/>
      <c r="O11" s="286"/>
      <c r="P11" s="286"/>
      <c r="Q11" s="286"/>
      <c r="R11" s="286"/>
      <c r="S11" s="287"/>
    </row>
    <row r="12" spans="1:19" ht="15" customHeight="1" x14ac:dyDescent="0.3">
      <c r="B12" s="285"/>
      <c r="C12" s="286"/>
      <c r="D12" s="286"/>
      <c r="E12" s="286"/>
      <c r="F12" s="286"/>
      <c r="G12" s="286"/>
      <c r="H12" s="286"/>
      <c r="I12" s="286"/>
      <c r="J12" s="286"/>
      <c r="K12" s="286"/>
      <c r="L12" s="286"/>
      <c r="M12" s="286"/>
      <c r="N12" s="286"/>
      <c r="O12" s="286"/>
      <c r="P12" s="286"/>
      <c r="Q12" s="286"/>
      <c r="R12" s="286"/>
      <c r="S12" s="287"/>
    </row>
    <row r="13" spans="1:19" ht="15" customHeight="1" x14ac:dyDescent="0.3">
      <c r="B13" s="285"/>
      <c r="C13" s="286"/>
      <c r="D13" s="286"/>
      <c r="E13" s="286"/>
      <c r="F13" s="286"/>
      <c r="G13" s="286"/>
      <c r="H13" s="286"/>
      <c r="I13" s="286"/>
      <c r="J13" s="286"/>
      <c r="K13" s="286"/>
      <c r="L13" s="286"/>
      <c r="M13" s="286"/>
      <c r="N13" s="286"/>
      <c r="O13" s="286"/>
      <c r="P13" s="286"/>
      <c r="Q13" s="286"/>
      <c r="R13" s="286"/>
      <c r="S13" s="287"/>
    </row>
    <row r="14" spans="1:19" ht="15" customHeight="1" x14ac:dyDescent="0.3">
      <c r="B14" s="285"/>
      <c r="C14" s="286"/>
      <c r="D14" s="286"/>
      <c r="E14" s="286"/>
      <c r="F14" s="286"/>
      <c r="G14" s="286"/>
      <c r="H14" s="286"/>
      <c r="I14" s="286"/>
      <c r="J14" s="286"/>
      <c r="K14" s="286"/>
      <c r="L14" s="286"/>
      <c r="M14" s="286"/>
      <c r="N14" s="286"/>
      <c r="O14" s="286"/>
      <c r="P14" s="286"/>
      <c r="Q14" s="286"/>
      <c r="R14" s="286"/>
      <c r="S14" s="287"/>
    </row>
    <row r="15" spans="1:19" ht="15" customHeight="1" x14ac:dyDescent="0.3">
      <c r="B15" s="285"/>
      <c r="C15" s="286"/>
      <c r="D15" s="286"/>
      <c r="E15" s="286"/>
      <c r="F15" s="286"/>
      <c r="G15" s="286"/>
      <c r="H15" s="286"/>
      <c r="I15" s="286"/>
      <c r="J15" s="286"/>
      <c r="K15" s="286"/>
      <c r="L15" s="286"/>
      <c r="M15" s="286"/>
      <c r="N15" s="286"/>
      <c r="O15" s="286"/>
      <c r="P15" s="286"/>
      <c r="Q15" s="286"/>
      <c r="R15" s="286"/>
      <c r="S15" s="287"/>
    </row>
    <row r="16" spans="1:19" ht="15" customHeight="1" x14ac:dyDescent="0.3">
      <c r="B16" s="285"/>
      <c r="C16" s="286"/>
      <c r="D16" s="286"/>
      <c r="E16" s="286"/>
      <c r="F16" s="286"/>
      <c r="G16" s="286"/>
      <c r="H16" s="286"/>
      <c r="I16" s="286"/>
      <c r="J16" s="286"/>
      <c r="K16" s="286"/>
      <c r="L16" s="286"/>
      <c r="M16" s="286"/>
      <c r="N16" s="286"/>
      <c r="O16" s="286"/>
      <c r="P16" s="286"/>
      <c r="Q16" s="286"/>
      <c r="R16" s="286"/>
      <c r="S16" s="287"/>
    </row>
    <row r="17" spans="2:19" ht="15" customHeight="1" x14ac:dyDescent="0.3">
      <c r="B17" s="285"/>
      <c r="C17" s="286"/>
      <c r="D17" s="286"/>
      <c r="E17" s="286"/>
      <c r="F17" s="286"/>
      <c r="G17" s="286"/>
      <c r="H17" s="286"/>
      <c r="I17" s="286"/>
      <c r="J17" s="286"/>
      <c r="K17" s="286"/>
      <c r="L17" s="286"/>
      <c r="M17" s="286"/>
      <c r="N17" s="286"/>
      <c r="O17" s="286"/>
      <c r="P17" s="286"/>
      <c r="Q17" s="286"/>
      <c r="R17" s="286"/>
      <c r="S17" s="287"/>
    </row>
    <row r="18" spans="2:19" ht="15" customHeight="1" x14ac:dyDescent="0.3">
      <c r="B18" s="285"/>
      <c r="C18" s="286"/>
      <c r="D18" s="286"/>
      <c r="E18" s="286"/>
      <c r="F18" s="286"/>
      <c r="G18" s="286"/>
      <c r="H18" s="286"/>
      <c r="I18" s="286"/>
      <c r="J18" s="286"/>
      <c r="K18" s="286"/>
      <c r="L18" s="286"/>
      <c r="M18" s="286"/>
      <c r="N18" s="286"/>
      <c r="O18" s="286"/>
      <c r="P18" s="286"/>
      <c r="Q18" s="286"/>
      <c r="R18" s="286"/>
      <c r="S18" s="287"/>
    </row>
    <row r="19" spans="2:19" ht="15" customHeight="1" x14ac:dyDescent="0.3">
      <c r="B19" s="285"/>
      <c r="C19" s="286"/>
      <c r="D19" s="286"/>
      <c r="E19" s="286"/>
      <c r="F19" s="286"/>
      <c r="G19" s="286"/>
      <c r="H19" s="286"/>
      <c r="I19" s="286"/>
      <c r="J19" s="286"/>
      <c r="K19" s="286"/>
      <c r="L19" s="286"/>
      <c r="M19" s="286"/>
      <c r="N19" s="286"/>
      <c r="O19" s="286"/>
      <c r="P19" s="286"/>
      <c r="Q19" s="286"/>
      <c r="R19" s="286"/>
      <c r="S19" s="287"/>
    </row>
    <row r="20" spans="2:19" ht="15" customHeight="1" x14ac:dyDescent="0.3">
      <c r="B20" s="285"/>
      <c r="C20" s="286"/>
      <c r="D20" s="286"/>
      <c r="E20" s="286"/>
      <c r="F20" s="286"/>
      <c r="G20" s="286"/>
      <c r="H20" s="286"/>
      <c r="I20" s="286"/>
      <c r="J20" s="286"/>
      <c r="K20" s="286"/>
      <c r="L20" s="286"/>
      <c r="M20" s="286"/>
      <c r="N20" s="286"/>
      <c r="O20" s="286"/>
      <c r="P20" s="286"/>
      <c r="Q20" s="286"/>
      <c r="R20" s="286"/>
      <c r="S20" s="287"/>
    </row>
    <row r="21" spans="2:19" ht="15" customHeight="1" x14ac:dyDescent="0.3">
      <c r="B21" s="285"/>
      <c r="C21" s="286"/>
      <c r="D21" s="286"/>
      <c r="E21" s="286"/>
      <c r="F21" s="286"/>
      <c r="G21" s="286"/>
      <c r="H21" s="286"/>
      <c r="I21" s="286"/>
      <c r="J21" s="286"/>
      <c r="K21" s="286"/>
      <c r="L21" s="286"/>
      <c r="M21" s="286"/>
      <c r="N21" s="286"/>
      <c r="O21" s="286"/>
      <c r="P21" s="286"/>
      <c r="Q21" s="286"/>
      <c r="R21" s="286"/>
      <c r="S21" s="287"/>
    </row>
    <row r="22" spans="2:19" ht="15" customHeight="1" x14ac:dyDescent="0.3">
      <c r="B22" s="285"/>
      <c r="C22" s="286"/>
      <c r="D22" s="286"/>
      <c r="E22" s="286"/>
      <c r="F22" s="286"/>
      <c r="G22" s="286"/>
      <c r="H22" s="286"/>
      <c r="I22" s="286"/>
      <c r="J22" s="286"/>
      <c r="K22" s="286"/>
      <c r="L22" s="286"/>
      <c r="M22" s="286"/>
      <c r="N22" s="286"/>
      <c r="O22" s="286"/>
      <c r="P22" s="286"/>
      <c r="Q22" s="286"/>
      <c r="R22" s="286"/>
      <c r="S22" s="287"/>
    </row>
    <row r="23" spans="2:19" ht="15" customHeight="1" x14ac:dyDescent="0.3">
      <c r="B23" s="285"/>
      <c r="C23" s="286"/>
      <c r="D23" s="286"/>
      <c r="E23" s="286"/>
      <c r="F23" s="286"/>
      <c r="G23" s="286"/>
      <c r="H23" s="286"/>
      <c r="I23" s="286"/>
      <c r="J23" s="286"/>
      <c r="K23" s="286"/>
      <c r="L23" s="286"/>
      <c r="M23" s="286"/>
      <c r="N23" s="286"/>
      <c r="O23" s="286"/>
      <c r="P23" s="286"/>
      <c r="Q23" s="286"/>
      <c r="R23" s="286"/>
      <c r="S23" s="287"/>
    </row>
    <row r="24" spans="2:19" ht="21" customHeight="1" thickBot="1" x14ac:dyDescent="0.35">
      <c r="B24" s="288"/>
      <c r="C24" s="289"/>
      <c r="D24" s="289"/>
      <c r="E24" s="289"/>
      <c r="F24" s="289"/>
      <c r="G24" s="289"/>
      <c r="H24" s="289"/>
      <c r="I24" s="289"/>
      <c r="J24" s="289"/>
      <c r="K24" s="289"/>
      <c r="L24" s="289"/>
      <c r="M24" s="289"/>
      <c r="N24" s="289"/>
      <c r="O24" s="289"/>
      <c r="P24" s="289"/>
      <c r="Q24" s="289"/>
      <c r="R24" s="289"/>
      <c r="S24" s="290"/>
    </row>
  </sheetData>
  <mergeCells count="1">
    <mergeCell ref="B3:S3"/>
  </mergeCells>
  <pageMargins left="0.7" right="0.7" top="0.75" bottom="0.75" header="0.3" footer="0.3"/>
  <pageSetup paperSize="9" scale="75" orientation="landscape" horizontalDpi="0"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7030A0"/>
  </sheetPr>
  <dimension ref="B2:N143"/>
  <sheetViews>
    <sheetView showGridLines="0" zoomScale="85" zoomScaleNormal="85" zoomScaleSheetLayoutView="94" workbookViewId="0">
      <selection activeCell="C24" sqref="C24"/>
    </sheetView>
  </sheetViews>
  <sheetFormatPr defaultRowHeight="14.4" x14ac:dyDescent="0.3"/>
  <cols>
    <col min="1" max="1" width="3.109375" customWidth="1"/>
    <col min="2" max="2" width="4.33203125" customWidth="1"/>
    <col min="3" max="3" width="24" customWidth="1"/>
    <col min="4" max="4" width="16" customWidth="1"/>
    <col min="5" max="5" width="11.5546875" customWidth="1"/>
    <col min="6" max="6" width="12.88671875" customWidth="1"/>
    <col min="7" max="7" width="13" customWidth="1"/>
    <col min="8" max="8" width="10.6640625" customWidth="1"/>
    <col min="9" max="9" width="11.109375" customWidth="1"/>
    <col min="10" max="10" width="14.88671875" customWidth="1"/>
    <col min="11" max="11" width="11" customWidth="1"/>
    <col min="12" max="12" width="12.109375" customWidth="1"/>
    <col min="13" max="13" width="13.88671875" customWidth="1"/>
    <col min="14" max="14" width="14.5546875" customWidth="1"/>
    <col min="15" max="15" width="11.5546875" customWidth="1"/>
  </cols>
  <sheetData>
    <row r="2" spans="2:14" ht="15.6" x14ac:dyDescent="0.3">
      <c r="C2" s="91" t="s">
        <v>402</v>
      </c>
    </row>
    <row r="3" spans="2:14" ht="14.1" customHeight="1" x14ac:dyDescent="0.3">
      <c r="B3" s="4"/>
      <c r="D3" s="4"/>
      <c r="E3" s="4"/>
      <c r="F3" s="4"/>
      <c r="G3" s="4"/>
      <c r="H3" s="4"/>
      <c r="I3" s="4"/>
      <c r="J3" s="4"/>
      <c r="K3" s="4"/>
      <c r="L3" s="4"/>
      <c r="M3" s="4"/>
      <c r="N3" s="4"/>
    </row>
    <row r="4" spans="2:14" ht="5.4" hidden="1" customHeight="1" x14ac:dyDescent="0.3">
      <c r="B4" s="4"/>
      <c r="C4" s="4"/>
      <c r="D4" s="4"/>
      <c r="E4" s="4"/>
      <c r="F4" s="4"/>
      <c r="G4" s="4"/>
      <c r="H4" s="4" t="s">
        <v>285</v>
      </c>
      <c r="I4" s="4" t="s">
        <v>403</v>
      </c>
      <c r="J4" s="4"/>
      <c r="K4" s="4"/>
      <c r="L4" s="4"/>
      <c r="M4" s="4"/>
      <c r="N4" s="4"/>
    </row>
    <row r="5" spans="2:14" hidden="1" x14ac:dyDescent="0.3">
      <c r="B5" s="4"/>
      <c r="C5" s="4"/>
      <c r="D5" s="4"/>
      <c r="E5" s="4"/>
      <c r="F5" s="4"/>
      <c r="G5" s="4"/>
      <c r="H5" s="4"/>
      <c r="I5" s="4"/>
      <c r="J5" s="4"/>
      <c r="K5" s="4"/>
      <c r="L5" s="4"/>
      <c r="M5" s="4"/>
      <c r="N5" s="4"/>
    </row>
    <row r="6" spans="2:14" hidden="1" x14ac:dyDescent="0.3">
      <c r="B6" s="4"/>
      <c r="C6" s="4"/>
      <c r="D6" s="4"/>
      <c r="E6" s="4"/>
      <c r="F6" s="4"/>
      <c r="G6" s="4"/>
      <c r="H6" s="4" t="s">
        <v>286</v>
      </c>
      <c r="I6" s="4" t="s">
        <v>404</v>
      </c>
      <c r="J6" s="4"/>
      <c r="K6" s="4"/>
      <c r="L6" s="4"/>
      <c r="M6" s="4"/>
      <c r="N6" s="4"/>
    </row>
    <row r="7" spans="2:14" hidden="1" x14ac:dyDescent="0.3">
      <c r="B7" s="4"/>
      <c r="C7" s="4"/>
      <c r="D7" s="4"/>
      <c r="E7" s="4"/>
      <c r="F7" s="4"/>
      <c r="G7" s="4"/>
      <c r="H7" s="4"/>
      <c r="I7" s="4" t="s">
        <v>405</v>
      </c>
      <c r="J7" s="4"/>
      <c r="K7" s="4"/>
      <c r="L7" s="4"/>
      <c r="M7" s="4"/>
      <c r="N7" s="4"/>
    </row>
    <row r="8" spans="2:14" hidden="1" x14ac:dyDescent="0.3">
      <c r="B8" s="4"/>
      <c r="C8" s="4"/>
      <c r="D8" s="4"/>
      <c r="E8" s="4"/>
      <c r="F8" s="4"/>
      <c r="G8" s="4"/>
      <c r="H8" s="4"/>
      <c r="I8" s="4" t="s">
        <v>406</v>
      </c>
      <c r="J8" s="4"/>
      <c r="K8" s="4"/>
      <c r="L8" s="4"/>
      <c r="M8" s="4"/>
      <c r="N8" s="4"/>
    </row>
    <row r="9" spans="2:14" hidden="1" x14ac:dyDescent="0.3">
      <c r="B9" s="4"/>
      <c r="C9" s="4"/>
      <c r="D9" s="4"/>
      <c r="E9" s="4"/>
      <c r="F9" s="4"/>
      <c r="G9" s="4"/>
      <c r="H9" s="4"/>
      <c r="I9" s="4" t="s">
        <v>407</v>
      </c>
      <c r="J9" s="4"/>
      <c r="K9" s="4"/>
      <c r="L9" s="4"/>
      <c r="M9" s="4"/>
      <c r="N9" s="4"/>
    </row>
    <row r="10" spans="2:14" hidden="1" x14ac:dyDescent="0.3">
      <c r="B10" s="4"/>
      <c r="C10" s="4"/>
      <c r="D10" s="4"/>
      <c r="E10" s="4"/>
      <c r="F10" s="4"/>
      <c r="G10" s="4"/>
      <c r="H10" s="4"/>
      <c r="I10" s="4" t="s">
        <v>408</v>
      </c>
      <c r="J10" s="4"/>
      <c r="K10" s="4"/>
      <c r="L10" s="4"/>
      <c r="M10" s="4"/>
      <c r="N10" s="4"/>
    </row>
    <row r="11" spans="2:14" hidden="1" x14ac:dyDescent="0.3">
      <c r="B11" s="4"/>
      <c r="C11" s="4"/>
      <c r="D11" s="4"/>
      <c r="E11" s="4"/>
      <c r="F11" s="4"/>
      <c r="G11" s="4"/>
      <c r="H11" s="4"/>
      <c r="I11" s="4"/>
      <c r="J11" s="4"/>
      <c r="K11" s="4"/>
      <c r="L11" s="4"/>
      <c r="M11" s="4"/>
      <c r="N11" s="4"/>
    </row>
    <row r="12" spans="2:14" s="92" customFormat="1" x14ac:dyDescent="0.3">
      <c r="B12" s="800" t="s">
        <v>287</v>
      </c>
      <c r="C12" s="800" t="s">
        <v>409</v>
      </c>
      <c r="D12" s="800" t="s">
        <v>410</v>
      </c>
      <c r="E12" s="806" t="s">
        <v>411</v>
      </c>
      <c r="F12" s="807"/>
      <c r="G12" s="800" t="s">
        <v>412</v>
      </c>
      <c r="H12" s="800" t="s">
        <v>413</v>
      </c>
      <c r="I12" s="800" t="s">
        <v>414</v>
      </c>
      <c r="J12" s="800" t="s">
        <v>415</v>
      </c>
      <c r="K12" s="802" t="s">
        <v>416</v>
      </c>
      <c r="L12" s="800" t="s">
        <v>417</v>
      </c>
      <c r="M12" s="800" t="s">
        <v>418</v>
      </c>
      <c r="N12" s="800" t="s">
        <v>419</v>
      </c>
    </row>
    <row r="13" spans="2:14" s="92" customFormat="1" ht="55.2" x14ac:dyDescent="0.3">
      <c r="B13" s="801"/>
      <c r="C13" s="801"/>
      <c r="D13" s="801"/>
      <c r="E13" s="475" t="s">
        <v>420</v>
      </c>
      <c r="F13" s="475" t="s">
        <v>421</v>
      </c>
      <c r="G13" s="801"/>
      <c r="H13" s="801"/>
      <c r="I13" s="801"/>
      <c r="J13" s="801"/>
      <c r="K13" s="803"/>
      <c r="L13" s="801"/>
      <c r="M13" s="801"/>
      <c r="N13" s="801"/>
    </row>
    <row r="14" spans="2:14" s="92" customFormat="1" x14ac:dyDescent="0.3">
      <c r="B14" s="93">
        <v>1</v>
      </c>
      <c r="C14" s="93">
        <v>2</v>
      </c>
      <c r="D14" s="93">
        <v>3</v>
      </c>
      <c r="E14" s="808">
        <v>4</v>
      </c>
      <c r="F14" s="809"/>
      <c r="G14" s="93">
        <v>5</v>
      </c>
      <c r="H14" s="93">
        <v>6</v>
      </c>
      <c r="I14" s="93">
        <v>7</v>
      </c>
      <c r="J14" s="93">
        <v>8</v>
      </c>
      <c r="K14" s="93">
        <v>9</v>
      </c>
      <c r="L14" s="93">
        <v>10</v>
      </c>
      <c r="M14" s="93">
        <v>11</v>
      </c>
      <c r="N14" s="93">
        <v>12</v>
      </c>
    </row>
    <row r="15" spans="2:14" ht="55.2" x14ac:dyDescent="0.3">
      <c r="B15" s="46">
        <v>1</v>
      </c>
      <c r="C15" s="94" t="s">
        <v>1863</v>
      </c>
      <c r="D15" s="641">
        <v>103010801</v>
      </c>
      <c r="E15" s="94" t="s">
        <v>82</v>
      </c>
      <c r="F15" s="95" t="s">
        <v>511</v>
      </c>
      <c r="G15" s="95" t="s">
        <v>1864</v>
      </c>
      <c r="H15" s="46" t="s">
        <v>286</v>
      </c>
      <c r="I15" s="46" t="s">
        <v>407</v>
      </c>
      <c r="J15" s="639">
        <v>15103101205387</v>
      </c>
      <c r="K15" s="46" t="s">
        <v>82</v>
      </c>
      <c r="L15" s="95" t="s">
        <v>1865</v>
      </c>
      <c r="M15" s="46" t="s">
        <v>286</v>
      </c>
      <c r="N15" s="95" t="s">
        <v>82</v>
      </c>
    </row>
    <row r="16" spans="2:14" ht="69" x14ac:dyDescent="0.3">
      <c r="B16" s="46">
        <v>2</v>
      </c>
      <c r="C16" s="94" t="s">
        <v>1866</v>
      </c>
      <c r="D16" s="642" t="s">
        <v>1869</v>
      </c>
      <c r="E16" s="94" t="s">
        <v>510</v>
      </c>
      <c r="F16" s="95" t="s">
        <v>82</v>
      </c>
      <c r="G16" s="95" t="s">
        <v>1921</v>
      </c>
      <c r="H16" s="46"/>
      <c r="I16" s="46" t="s">
        <v>404</v>
      </c>
      <c r="J16" s="46" t="s">
        <v>82</v>
      </c>
      <c r="K16" s="46" t="s">
        <v>82</v>
      </c>
      <c r="L16" s="95" t="s">
        <v>1871</v>
      </c>
      <c r="M16" s="46"/>
      <c r="N16" s="95" t="s">
        <v>82</v>
      </c>
    </row>
    <row r="17" spans="2:14" ht="82.8" x14ac:dyDescent="0.3">
      <c r="B17" s="46">
        <v>3</v>
      </c>
      <c r="C17" s="95" t="s">
        <v>1868</v>
      </c>
      <c r="D17" s="643" t="s">
        <v>1870</v>
      </c>
      <c r="E17" s="95" t="s">
        <v>510</v>
      </c>
      <c r="F17" s="95" t="s">
        <v>82</v>
      </c>
      <c r="G17" s="95" t="s">
        <v>82</v>
      </c>
      <c r="H17" s="46"/>
      <c r="I17" s="46" t="s">
        <v>404</v>
      </c>
      <c r="J17" s="46" t="s">
        <v>82</v>
      </c>
      <c r="K17" s="46" t="s">
        <v>82</v>
      </c>
      <c r="L17" s="95" t="s">
        <v>1872</v>
      </c>
      <c r="M17" s="46"/>
      <c r="N17" s="95" t="s">
        <v>82</v>
      </c>
    </row>
    <row r="18" spans="2:14" ht="78" customHeight="1" x14ac:dyDescent="0.3">
      <c r="B18" s="46">
        <v>4</v>
      </c>
      <c r="C18" s="95" t="s">
        <v>1873</v>
      </c>
      <c r="D18" s="640" t="s">
        <v>1874</v>
      </c>
      <c r="E18" s="95" t="s">
        <v>510</v>
      </c>
      <c r="F18" s="95" t="s">
        <v>82</v>
      </c>
      <c r="G18" s="95" t="s">
        <v>1922</v>
      </c>
      <c r="H18" s="46" t="s">
        <v>286</v>
      </c>
      <c r="I18" s="46" t="s">
        <v>406</v>
      </c>
      <c r="J18" s="639">
        <v>11103411009698</v>
      </c>
      <c r="K18" s="46" t="s">
        <v>82</v>
      </c>
      <c r="L18" s="95" t="s">
        <v>1875</v>
      </c>
      <c r="M18" s="46" t="s">
        <v>286</v>
      </c>
      <c r="N18" s="95" t="s">
        <v>82</v>
      </c>
    </row>
    <row r="19" spans="2:14" ht="27.6" x14ac:dyDescent="0.3">
      <c r="B19" s="46">
        <v>5</v>
      </c>
      <c r="C19" s="95" t="s">
        <v>1876</v>
      </c>
      <c r="D19" s="640" t="s">
        <v>1877</v>
      </c>
      <c r="E19" s="95" t="s">
        <v>510</v>
      </c>
      <c r="F19" s="95" t="s">
        <v>82</v>
      </c>
      <c r="G19" s="95" t="s">
        <v>82</v>
      </c>
      <c r="H19" s="46"/>
      <c r="I19" s="46"/>
      <c r="J19" s="46" t="s">
        <v>82</v>
      </c>
      <c r="K19" s="46" t="s">
        <v>82</v>
      </c>
      <c r="L19" s="95" t="s">
        <v>82</v>
      </c>
      <c r="M19" s="46"/>
      <c r="N19" s="95" t="s">
        <v>82</v>
      </c>
    </row>
    <row r="20" spans="2:14" ht="82.8" x14ac:dyDescent="0.3">
      <c r="B20" s="46">
        <v>6</v>
      </c>
      <c r="C20" s="95" t="s">
        <v>1878</v>
      </c>
      <c r="D20" s="640" t="s">
        <v>1879</v>
      </c>
      <c r="E20" s="95" t="s">
        <v>510</v>
      </c>
      <c r="F20" s="95" t="s">
        <v>82</v>
      </c>
      <c r="G20" s="95" t="s">
        <v>82</v>
      </c>
      <c r="H20" s="46"/>
      <c r="I20" s="46" t="s">
        <v>404</v>
      </c>
      <c r="J20" s="46" t="s">
        <v>82</v>
      </c>
      <c r="K20" s="46" t="s">
        <v>82</v>
      </c>
      <c r="L20" s="95" t="s">
        <v>1880</v>
      </c>
      <c r="M20" s="46"/>
      <c r="N20" s="95" t="s">
        <v>82</v>
      </c>
    </row>
    <row r="21" spans="2:14" ht="27.6" x14ac:dyDescent="0.3">
      <c r="B21" s="46">
        <v>7</v>
      </c>
      <c r="C21" s="95" t="s">
        <v>1881</v>
      </c>
      <c r="D21" s="640" t="s">
        <v>1882</v>
      </c>
      <c r="E21" s="95" t="s">
        <v>510</v>
      </c>
      <c r="F21" s="95" t="s">
        <v>82</v>
      </c>
      <c r="G21" s="95" t="s">
        <v>82</v>
      </c>
      <c r="H21" s="46"/>
      <c r="I21" s="46" t="s">
        <v>404</v>
      </c>
      <c r="J21" s="46" t="s">
        <v>82</v>
      </c>
      <c r="K21" s="46" t="s">
        <v>82</v>
      </c>
      <c r="L21" s="95" t="s">
        <v>82</v>
      </c>
      <c r="M21" s="46"/>
      <c r="N21" s="95" t="s">
        <v>82</v>
      </c>
    </row>
    <row r="22" spans="2:14" ht="27.6" x14ac:dyDescent="0.3">
      <c r="B22" s="46">
        <v>8</v>
      </c>
      <c r="C22" s="95" t="s">
        <v>1883</v>
      </c>
      <c r="D22" s="644" t="s">
        <v>1884</v>
      </c>
      <c r="E22" s="95" t="s">
        <v>510</v>
      </c>
      <c r="F22" s="95" t="s">
        <v>82</v>
      </c>
      <c r="G22" s="95" t="s">
        <v>1923</v>
      </c>
      <c r="H22" s="46" t="s">
        <v>286</v>
      </c>
      <c r="I22" s="46" t="s">
        <v>406</v>
      </c>
      <c r="J22" s="639">
        <v>17103101206376</v>
      </c>
      <c r="K22" s="46" t="s">
        <v>82</v>
      </c>
      <c r="L22" s="95" t="s">
        <v>1885</v>
      </c>
      <c r="M22" s="46" t="s">
        <v>286</v>
      </c>
      <c r="N22" s="95" t="s">
        <v>82</v>
      </c>
    </row>
    <row r="23" spans="2:14" ht="165.6" x14ac:dyDescent="0.3">
      <c r="B23" s="46">
        <v>9</v>
      </c>
      <c r="C23" s="95" t="s">
        <v>1886</v>
      </c>
      <c r="D23" s="644" t="s">
        <v>1888</v>
      </c>
      <c r="E23" s="95" t="s">
        <v>510</v>
      </c>
      <c r="F23" s="95" t="s">
        <v>82</v>
      </c>
      <c r="G23" s="95" t="s">
        <v>1924</v>
      </c>
      <c r="H23" s="46" t="s">
        <v>286</v>
      </c>
      <c r="I23" s="46" t="s">
        <v>405</v>
      </c>
      <c r="J23" s="46" t="s">
        <v>82</v>
      </c>
      <c r="K23" s="46" t="s">
        <v>82</v>
      </c>
      <c r="L23" s="95" t="s">
        <v>1887</v>
      </c>
      <c r="M23" s="46" t="s">
        <v>286</v>
      </c>
      <c r="N23" s="95" t="s">
        <v>82</v>
      </c>
    </row>
    <row r="24" spans="2:14" ht="27.6" x14ac:dyDescent="0.3">
      <c r="B24" s="46">
        <v>10</v>
      </c>
      <c r="C24" s="95" t="s">
        <v>1889</v>
      </c>
      <c r="D24" s="644" t="s">
        <v>1890</v>
      </c>
      <c r="E24" s="95" t="s">
        <v>510</v>
      </c>
      <c r="F24" s="95" t="s">
        <v>82</v>
      </c>
      <c r="G24" s="95" t="s">
        <v>82</v>
      </c>
      <c r="H24" s="46"/>
      <c r="I24" s="46"/>
      <c r="J24" s="46" t="s">
        <v>82</v>
      </c>
      <c r="K24" s="46" t="s">
        <v>82</v>
      </c>
      <c r="L24" s="95" t="s">
        <v>1885</v>
      </c>
      <c r="M24" s="46"/>
      <c r="N24" s="95" t="s">
        <v>82</v>
      </c>
    </row>
    <row r="25" spans="2:14" ht="55.2" x14ac:dyDescent="0.3">
      <c r="B25" s="46">
        <v>11</v>
      </c>
      <c r="C25" s="95" t="s">
        <v>1891</v>
      </c>
      <c r="D25" s="644" t="s">
        <v>1892</v>
      </c>
      <c r="E25" s="95" t="s">
        <v>510</v>
      </c>
      <c r="F25" s="95" t="s">
        <v>82</v>
      </c>
      <c r="G25" s="95" t="s">
        <v>1925</v>
      </c>
      <c r="H25" s="46"/>
      <c r="I25" s="46" t="s">
        <v>405</v>
      </c>
      <c r="J25" s="46" t="s">
        <v>82</v>
      </c>
      <c r="K25" s="46" t="s">
        <v>82</v>
      </c>
      <c r="L25" s="95" t="s">
        <v>1893</v>
      </c>
      <c r="M25" s="46"/>
      <c r="N25" s="95" t="s">
        <v>82</v>
      </c>
    </row>
    <row r="26" spans="2:14" ht="27.6" x14ac:dyDescent="0.3">
      <c r="B26" s="46">
        <v>12</v>
      </c>
      <c r="C26" s="95" t="s">
        <v>1894</v>
      </c>
      <c r="D26" s="644" t="s">
        <v>1895</v>
      </c>
      <c r="E26" s="95" t="s">
        <v>510</v>
      </c>
      <c r="F26" s="95" t="s">
        <v>82</v>
      </c>
      <c r="G26" s="95" t="s">
        <v>1926</v>
      </c>
      <c r="H26" s="46"/>
      <c r="I26" s="46" t="s">
        <v>405</v>
      </c>
      <c r="J26" s="46" t="s">
        <v>82</v>
      </c>
      <c r="K26" s="46" t="s">
        <v>82</v>
      </c>
      <c r="L26" s="95" t="s">
        <v>1867</v>
      </c>
      <c r="M26" s="46" t="s">
        <v>286</v>
      </c>
      <c r="N26" s="95" t="s">
        <v>82</v>
      </c>
    </row>
    <row r="27" spans="2:14" ht="96.6" x14ac:dyDescent="0.3">
      <c r="B27" s="46">
        <v>13</v>
      </c>
      <c r="C27" s="95" t="s">
        <v>1899</v>
      </c>
      <c r="D27" s="644" t="s">
        <v>1896</v>
      </c>
      <c r="E27" s="95" t="s">
        <v>510</v>
      </c>
      <c r="F27" s="95" t="s">
        <v>82</v>
      </c>
      <c r="G27" s="95" t="s">
        <v>1897</v>
      </c>
      <c r="H27" s="46" t="s">
        <v>286</v>
      </c>
      <c r="I27" s="46" t="s">
        <v>406</v>
      </c>
      <c r="J27" s="46" t="s">
        <v>82</v>
      </c>
      <c r="K27" s="46" t="s">
        <v>82</v>
      </c>
      <c r="L27" s="95" t="s">
        <v>1898</v>
      </c>
      <c r="M27" s="46" t="s">
        <v>286</v>
      </c>
      <c r="N27" s="95" t="s">
        <v>82</v>
      </c>
    </row>
    <row r="28" spans="2:14" ht="41.4" x14ac:dyDescent="0.3">
      <c r="B28" s="46">
        <v>14</v>
      </c>
      <c r="C28" s="95" t="s">
        <v>1900</v>
      </c>
      <c r="D28" s="644" t="s">
        <v>1901</v>
      </c>
      <c r="E28" s="95" t="s">
        <v>510</v>
      </c>
      <c r="F28" s="95" t="s">
        <v>82</v>
      </c>
      <c r="G28" s="95" t="s">
        <v>1902</v>
      </c>
      <c r="H28" s="46" t="s">
        <v>286</v>
      </c>
      <c r="I28" s="46"/>
      <c r="J28" s="46" t="s">
        <v>82</v>
      </c>
      <c r="K28" s="46" t="s">
        <v>82</v>
      </c>
      <c r="L28" s="95" t="s">
        <v>1903</v>
      </c>
      <c r="M28" s="46"/>
      <c r="N28" s="95" t="s">
        <v>82</v>
      </c>
    </row>
    <row r="29" spans="2:14" ht="27.6" x14ac:dyDescent="0.3">
      <c r="B29" s="46">
        <v>15</v>
      </c>
      <c r="C29" s="95" t="s">
        <v>1904</v>
      </c>
      <c r="D29" s="644" t="s">
        <v>1905</v>
      </c>
      <c r="E29" s="95" t="s">
        <v>510</v>
      </c>
      <c r="F29" s="95" t="s">
        <v>82</v>
      </c>
      <c r="G29" s="95" t="s">
        <v>82</v>
      </c>
      <c r="H29" s="46"/>
      <c r="I29" s="46"/>
      <c r="J29" s="46" t="s">
        <v>82</v>
      </c>
      <c r="K29" s="46" t="s">
        <v>82</v>
      </c>
      <c r="L29" s="95" t="s">
        <v>82</v>
      </c>
      <c r="M29" s="46"/>
      <c r="N29" s="95" t="s">
        <v>82</v>
      </c>
    </row>
    <row r="30" spans="2:14" ht="138" x14ac:dyDescent="0.3">
      <c r="B30" s="46">
        <v>16</v>
      </c>
      <c r="C30" s="95" t="s">
        <v>1906</v>
      </c>
      <c r="D30" s="646" t="s">
        <v>1927</v>
      </c>
      <c r="E30" s="95" t="s">
        <v>510</v>
      </c>
      <c r="F30" s="95" t="s">
        <v>82</v>
      </c>
      <c r="G30" s="95" t="s">
        <v>1928</v>
      </c>
      <c r="H30" s="46" t="s">
        <v>286</v>
      </c>
      <c r="I30" s="46" t="s">
        <v>404</v>
      </c>
      <c r="J30" s="46" t="s">
        <v>82</v>
      </c>
      <c r="K30" s="46" t="s">
        <v>82</v>
      </c>
      <c r="L30" s="95" t="s">
        <v>1907</v>
      </c>
      <c r="M30" s="46" t="s">
        <v>286</v>
      </c>
      <c r="N30" s="95" t="s">
        <v>82</v>
      </c>
    </row>
    <row r="31" spans="2:14" ht="15" x14ac:dyDescent="0.3">
      <c r="B31" s="528"/>
      <c r="C31" s="95" t="s">
        <v>1910</v>
      </c>
      <c r="D31" s="529"/>
      <c r="E31" s="530"/>
      <c r="F31" s="530"/>
      <c r="G31" s="530"/>
      <c r="H31" s="95" t="s">
        <v>1911</v>
      </c>
      <c r="I31" s="530"/>
      <c r="J31" s="528"/>
      <c r="K31" s="528"/>
      <c r="L31" s="530"/>
      <c r="M31" s="530"/>
      <c r="N31" s="530"/>
    </row>
    <row r="32" spans="2:14" x14ac:dyDescent="0.3">
      <c r="B32" s="770" t="s">
        <v>1168</v>
      </c>
      <c r="C32" s="770"/>
      <c r="D32" s="770"/>
      <c r="E32" s="770"/>
      <c r="F32" s="770"/>
      <c r="G32" s="770"/>
      <c r="H32" s="770"/>
      <c r="I32" s="770"/>
      <c r="J32" s="770"/>
      <c r="K32" s="770"/>
      <c r="L32" s="770"/>
      <c r="M32" s="769" t="s">
        <v>286</v>
      </c>
      <c r="N32" s="769"/>
    </row>
    <row r="33" spans="2:14" ht="15.6" thickBot="1" x14ac:dyDescent="0.35">
      <c r="B33" s="100"/>
      <c r="C33" s="208"/>
      <c r="D33" s="209"/>
      <c r="E33" s="208"/>
      <c r="F33" s="208"/>
      <c r="G33" s="208"/>
      <c r="H33" s="208"/>
      <c r="I33" s="208"/>
      <c r="J33" s="208"/>
      <c r="K33" s="208"/>
      <c r="L33" s="208"/>
      <c r="M33" s="208"/>
      <c r="N33" s="208"/>
    </row>
    <row r="34" spans="2:14" ht="15" x14ac:dyDescent="0.3">
      <c r="B34" s="210">
        <v>1</v>
      </c>
      <c r="C34" s="211" t="s">
        <v>1131</v>
      </c>
      <c r="D34" s="212"/>
      <c r="E34" s="211"/>
      <c r="F34" s="211">
        <v>2</v>
      </c>
      <c r="G34" s="211"/>
      <c r="H34" s="213"/>
      <c r="I34" s="213"/>
      <c r="J34" s="213">
        <v>3</v>
      </c>
      <c r="K34" s="213">
        <v>4</v>
      </c>
      <c r="L34" s="211"/>
      <c r="M34" s="213"/>
      <c r="N34" s="214"/>
    </row>
    <row r="35" spans="2:14" ht="27.6" x14ac:dyDescent="0.3">
      <c r="B35" s="215"/>
      <c r="C35" s="96" t="s">
        <v>422</v>
      </c>
      <c r="D35" s="98"/>
      <c r="E35" s="99"/>
      <c r="F35" s="99"/>
      <c r="G35" s="99"/>
      <c r="H35" s="97"/>
      <c r="I35" s="97"/>
      <c r="J35" s="97"/>
      <c r="K35" s="97"/>
      <c r="L35" s="99"/>
      <c r="M35" s="97"/>
      <c r="N35" s="216"/>
    </row>
    <row r="36" spans="2:14" ht="15" x14ac:dyDescent="0.3">
      <c r="B36" s="217">
        <v>5</v>
      </c>
      <c r="C36" s="218" t="s">
        <v>423</v>
      </c>
      <c r="D36" s="98"/>
      <c r="E36" s="99"/>
      <c r="F36" s="99"/>
      <c r="G36" s="99"/>
      <c r="H36" s="97"/>
      <c r="I36" s="97"/>
      <c r="J36" s="97"/>
      <c r="K36" s="97"/>
      <c r="L36" s="99"/>
      <c r="M36" s="97"/>
      <c r="N36" s="216"/>
    </row>
    <row r="37" spans="2:14" ht="15" thickBot="1" x14ac:dyDescent="0.35">
      <c r="B37" s="219"/>
      <c r="C37" s="220" t="s">
        <v>424</v>
      </c>
      <c r="D37" s="221"/>
      <c r="E37" s="221"/>
      <c r="F37" s="221"/>
      <c r="G37" s="221"/>
      <c r="H37" s="221"/>
      <c r="I37" s="221"/>
      <c r="J37" s="221"/>
      <c r="K37" s="221"/>
      <c r="L37" s="221"/>
      <c r="M37" s="221"/>
      <c r="N37" s="222"/>
    </row>
    <row r="38" spans="2:14" ht="16.2" thickBot="1" x14ac:dyDescent="0.35">
      <c r="B38" s="100"/>
      <c r="C38" s="91"/>
    </row>
    <row r="39" spans="2:14" x14ac:dyDescent="0.3">
      <c r="B39" s="198"/>
      <c r="C39" s="223" t="s">
        <v>2</v>
      </c>
      <c r="D39" s="153"/>
      <c r="E39" s="153"/>
      <c r="F39" s="153"/>
      <c r="G39" s="153"/>
      <c r="H39" s="153"/>
      <c r="I39" s="153"/>
      <c r="J39" s="153"/>
      <c r="K39" s="153"/>
      <c r="L39" s="153"/>
      <c r="M39" s="153"/>
      <c r="N39" s="154"/>
    </row>
    <row r="40" spans="2:14" x14ac:dyDescent="0.3">
      <c r="B40" s="155"/>
      <c r="C40" s="77" t="s">
        <v>425</v>
      </c>
      <c r="N40" s="156"/>
    </row>
    <row r="41" spans="2:14" x14ac:dyDescent="0.3">
      <c r="B41" s="155"/>
      <c r="C41" s="77" t="s">
        <v>426</v>
      </c>
      <c r="N41" s="156"/>
    </row>
    <row r="42" spans="2:14" x14ac:dyDescent="0.3">
      <c r="B42" s="155"/>
      <c r="C42" s="77" t="s">
        <v>427</v>
      </c>
      <c r="N42" s="156"/>
    </row>
    <row r="43" spans="2:14" x14ac:dyDescent="0.3">
      <c r="B43" s="155"/>
      <c r="C43" s="77" t="s">
        <v>428</v>
      </c>
      <c r="N43" s="156"/>
    </row>
    <row r="44" spans="2:14" x14ac:dyDescent="0.3">
      <c r="B44" s="155"/>
      <c r="C44" s="224" t="s">
        <v>429</v>
      </c>
      <c r="N44" s="156"/>
    </row>
    <row r="45" spans="2:14" x14ac:dyDescent="0.3">
      <c r="B45" s="155"/>
      <c r="C45" s="77" t="s">
        <v>430</v>
      </c>
      <c r="N45" s="156"/>
    </row>
    <row r="46" spans="2:14" x14ac:dyDescent="0.3">
      <c r="B46" s="155"/>
      <c r="C46" s="77" t="s">
        <v>431</v>
      </c>
      <c r="N46" s="156"/>
    </row>
    <row r="47" spans="2:14" ht="15" thickBot="1" x14ac:dyDescent="0.35">
      <c r="B47" s="157"/>
      <c r="C47" s="194" t="s">
        <v>432</v>
      </c>
      <c r="D47" s="158"/>
      <c r="E47" s="158"/>
      <c r="F47" s="158"/>
      <c r="G47" s="158"/>
      <c r="H47" s="158"/>
      <c r="I47" s="158"/>
      <c r="J47" s="158"/>
      <c r="K47" s="158"/>
      <c r="L47" s="158"/>
      <c r="M47" s="158"/>
      <c r="N47" s="159"/>
    </row>
    <row r="48" spans="2:14" ht="15" thickBot="1" x14ac:dyDescent="0.35">
      <c r="C48" s="77"/>
    </row>
    <row r="49" spans="2:14" x14ac:dyDescent="0.3">
      <c r="B49" s="198"/>
      <c r="C49" s="225" t="s">
        <v>343</v>
      </c>
      <c r="D49" s="153"/>
      <c r="E49" s="153"/>
      <c r="F49" s="153"/>
      <c r="G49" s="153"/>
      <c r="H49" s="153"/>
      <c r="I49" s="153"/>
      <c r="J49" s="153"/>
      <c r="K49" s="153"/>
      <c r="L49" s="153"/>
      <c r="M49" s="153"/>
      <c r="N49" s="154"/>
    </row>
    <row r="50" spans="2:14" x14ac:dyDescent="0.3">
      <c r="B50" s="155">
        <v>1</v>
      </c>
      <c r="C50" s="76" t="s">
        <v>433</v>
      </c>
      <c r="N50" s="156"/>
    </row>
    <row r="51" spans="2:14" x14ac:dyDescent="0.3">
      <c r="B51" s="155"/>
      <c r="C51" s="76" t="s">
        <v>434</v>
      </c>
      <c r="N51" s="156"/>
    </row>
    <row r="52" spans="2:14" x14ac:dyDescent="0.3">
      <c r="B52" s="155"/>
      <c r="C52" s="76"/>
      <c r="N52" s="156"/>
    </row>
    <row r="53" spans="2:14" x14ac:dyDescent="0.3">
      <c r="B53" s="155"/>
      <c r="C53" s="76" t="s">
        <v>435</v>
      </c>
      <c r="N53" s="156"/>
    </row>
    <row r="54" spans="2:14" x14ac:dyDescent="0.3">
      <c r="B54" s="155"/>
      <c r="C54" t="s">
        <v>436</v>
      </c>
      <c r="N54" s="156"/>
    </row>
    <row r="55" spans="2:14" x14ac:dyDescent="0.3">
      <c r="B55" s="155"/>
      <c r="C55" t="s">
        <v>437</v>
      </c>
      <c r="N55" s="156"/>
    </row>
    <row r="56" spans="2:14" x14ac:dyDescent="0.3">
      <c r="B56" s="155"/>
      <c r="C56" t="s">
        <v>438</v>
      </c>
      <c r="N56" s="156"/>
    </row>
    <row r="57" spans="2:14" x14ac:dyDescent="0.3">
      <c r="B57" s="155"/>
      <c r="C57" t="s">
        <v>439</v>
      </c>
      <c r="N57" s="156"/>
    </row>
    <row r="58" spans="2:14" x14ac:dyDescent="0.3">
      <c r="B58" s="155"/>
      <c r="C58" t="s">
        <v>440</v>
      </c>
      <c r="N58" s="156"/>
    </row>
    <row r="59" spans="2:14" x14ac:dyDescent="0.3">
      <c r="B59" s="155"/>
      <c r="C59" s="76"/>
      <c r="N59" s="156"/>
    </row>
    <row r="60" spans="2:14" x14ac:dyDescent="0.3">
      <c r="B60" s="155">
        <v>2</v>
      </c>
      <c r="C60" t="s">
        <v>441</v>
      </c>
      <c r="N60" s="156"/>
    </row>
    <row r="61" spans="2:14" x14ac:dyDescent="0.3">
      <c r="B61" s="155"/>
      <c r="C61" t="s">
        <v>442</v>
      </c>
      <c r="N61" s="156"/>
    </row>
    <row r="62" spans="2:14" x14ac:dyDescent="0.3">
      <c r="B62" s="155"/>
      <c r="C62" t="s">
        <v>443</v>
      </c>
      <c r="N62" s="156"/>
    </row>
    <row r="63" spans="2:14" x14ac:dyDescent="0.3">
      <c r="B63" s="155"/>
      <c r="C63" t="s">
        <v>444</v>
      </c>
      <c r="N63" s="156"/>
    </row>
    <row r="64" spans="2:14" ht="34.5" customHeight="1" x14ac:dyDescent="0.3">
      <c r="B64" s="155"/>
      <c r="C64" s="745" t="s">
        <v>445</v>
      </c>
      <c r="D64" s="745"/>
      <c r="E64" s="745"/>
      <c r="F64" s="745"/>
      <c r="G64" s="745"/>
      <c r="H64" s="745"/>
      <c r="I64" s="745"/>
      <c r="J64" s="745"/>
      <c r="K64" s="745"/>
      <c r="L64" s="745"/>
      <c r="M64" s="745"/>
      <c r="N64" s="156"/>
    </row>
    <row r="65" spans="2:14" x14ac:dyDescent="0.3">
      <c r="B65" s="155"/>
      <c r="N65" s="156"/>
    </row>
    <row r="66" spans="2:14" x14ac:dyDescent="0.3">
      <c r="B66" s="155"/>
      <c r="C66" t="s">
        <v>446</v>
      </c>
      <c r="N66" s="156"/>
    </row>
    <row r="67" spans="2:14" x14ac:dyDescent="0.3">
      <c r="B67" s="155"/>
      <c r="C67" t="s">
        <v>447</v>
      </c>
      <c r="N67" s="156"/>
    </row>
    <row r="68" spans="2:14" x14ac:dyDescent="0.3">
      <c r="B68" s="155"/>
      <c r="C68" t="s">
        <v>448</v>
      </c>
      <c r="N68" s="156"/>
    </row>
    <row r="69" spans="2:14" x14ac:dyDescent="0.3">
      <c r="B69" s="155"/>
      <c r="C69" t="s">
        <v>444</v>
      </c>
      <c r="N69" s="156"/>
    </row>
    <row r="70" spans="2:14" ht="78" customHeight="1" x14ac:dyDescent="0.3">
      <c r="B70" s="155"/>
      <c r="C70" s="745" t="s">
        <v>449</v>
      </c>
      <c r="D70" s="745"/>
      <c r="E70" s="745"/>
      <c r="F70" s="745"/>
      <c r="G70" s="745"/>
      <c r="H70" s="745"/>
      <c r="I70" s="745"/>
      <c r="J70" s="745"/>
      <c r="K70" s="745"/>
      <c r="L70" s="745"/>
      <c r="M70" s="745"/>
      <c r="N70" s="156"/>
    </row>
    <row r="71" spans="2:14" x14ac:dyDescent="0.3">
      <c r="B71" s="155"/>
      <c r="C71" s="77" t="s">
        <v>450</v>
      </c>
      <c r="N71" s="156"/>
    </row>
    <row r="72" spans="2:14" x14ac:dyDescent="0.3">
      <c r="B72" s="155"/>
      <c r="C72" s="76"/>
      <c r="N72" s="156"/>
    </row>
    <row r="73" spans="2:14" x14ac:dyDescent="0.3">
      <c r="B73" s="226" t="s">
        <v>451</v>
      </c>
      <c r="C73" s="227" t="s">
        <v>452</v>
      </c>
      <c r="D73" s="101"/>
      <c r="N73" s="156"/>
    </row>
    <row r="74" spans="2:14" ht="16.8" x14ac:dyDescent="0.3">
      <c r="B74" s="226"/>
      <c r="C74" s="228" t="s">
        <v>453</v>
      </c>
      <c r="D74" s="101"/>
      <c r="N74" s="156"/>
    </row>
    <row r="75" spans="2:14" x14ac:dyDescent="0.3">
      <c r="B75" s="226"/>
      <c r="C75" s="228" t="s">
        <v>454</v>
      </c>
      <c r="D75" s="101"/>
      <c r="N75" s="156"/>
    </row>
    <row r="76" spans="2:14" x14ac:dyDescent="0.3">
      <c r="B76" s="226"/>
      <c r="C76" s="228" t="s">
        <v>455</v>
      </c>
      <c r="D76" s="101"/>
      <c r="N76" s="156"/>
    </row>
    <row r="77" spans="2:14" x14ac:dyDescent="0.3">
      <c r="B77" s="155"/>
      <c r="C77" s="76"/>
      <c r="N77" s="156"/>
    </row>
    <row r="78" spans="2:14" x14ac:dyDescent="0.3">
      <c r="B78" s="155">
        <v>5</v>
      </c>
      <c r="C78" s="76" t="s">
        <v>456</v>
      </c>
      <c r="N78" s="156"/>
    </row>
    <row r="79" spans="2:14" x14ac:dyDescent="0.3">
      <c r="B79" s="155"/>
      <c r="C79" s="76"/>
      <c r="N79" s="156"/>
    </row>
    <row r="80" spans="2:14" x14ac:dyDescent="0.3">
      <c r="B80" s="155"/>
      <c r="C80" s="77" t="s">
        <v>457</v>
      </c>
      <c r="N80" s="156"/>
    </row>
    <row r="81" spans="2:14" x14ac:dyDescent="0.3">
      <c r="B81" s="155"/>
      <c r="C81" s="77" t="s">
        <v>458</v>
      </c>
      <c r="N81" s="156"/>
    </row>
    <row r="82" spans="2:14" x14ac:dyDescent="0.3">
      <c r="B82" s="155"/>
      <c r="C82" s="77" t="s">
        <v>459</v>
      </c>
      <c r="N82" s="156"/>
    </row>
    <row r="83" spans="2:14" x14ac:dyDescent="0.3">
      <c r="B83" s="155"/>
      <c r="C83" s="77" t="s">
        <v>460</v>
      </c>
      <c r="N83" s="156"/>
    </row>
    <row r="84" spans="2:14" x14ac:dyDescent="0.3">
      <c r="B84" s="155"/>
      <c r="C84" s="229"/>
      <c r="N84" s="156"/>
    </row>
    <row r="85" spans="2:14" x14ac:dyDescent="0.3">
      <c r="B85" s="155"/>
      <c r="C85" s="77" t="s">
        <v>461</v>
      </c>
      <c r="N85" s="156"/>
    </row>
    <row r="86" spans="2:14" x14ac:dyDescent="0.3">
      <c r="B86" s="155"/>
      <c r="C86" s="77" t="s">
        <v>462</v>
      </c>
      <c r="N86" s="156"/>
    </row>
    <row r="87" spans="2:14" x14ac:dyDescent="0.3">
      <c r="B87" s="155"/>
      <c r="C87" s="77" t="s">
        <v>463</v>
      </c>
      <c r="N87" s="156"/>
    </row>
    <row r="88" spans="2:14" x14ac:dyDescent="0.3">
      <c r="B88" s="155"/>
      <c r="C88" s="77" t="s">
        <v>464</v>
      </c>
      <c r="N88" s="156"/>
    </row>
    <row r="89" spans="2:14" x14ac:dyDescent="0.3">
      <c r="B89" s="155"/>
      <c r="N89" s="156"/>
    </row>
    <row r="90" spans="2:14" ht="45" customHeight="1" x14ac:dyDescent="0.3">
      <c r="B90" s="155"/>
      <c r="C90" s="745" t="s">
        <v>465</v>
      </c>
      <c r="D90" s="745"/>
      <c r="E90" s="745"/>
      <c r="F90" s="745"/>
      <c r="G90" s="745"/>
      <c r="H90" s="745"/>
      <c r="I90" s="745"/>
      <c r="J90" s="745"/>
      <c r="K90" s="745"/>
      <c r="L90" s="745"/>
      <c r="M90" s="745"/>
      <c r="N90" s="156"/>
    </row>
    <row r="91" spans="2:14" x14ac:dyDescent="0.3">
      <c r="B91" s="155"/>
      <c r="N91" s="156"/>
    </row>
    <row r="92" spans="2:14" ht="15" thickBot="1" x14ac:dyDescent="0.35">
      <c r="B92" s="157"/>
      <c r="C92" s="158"/>
      <c r="D92" s="158"/>
      <c r="E92" s="158"/>
      <c r="F92" s="158"/>
      <c r="G92" s="158"/>
      <c r="H92" s="158"/>
      <c r="I92" s="158"/>
      <c r="J92" s="158"/>
      <c r="K92" s="158"/>
      <c r="L92" s="158"/>
      <c r="M92" s="158"/>
      <c r="N92" s="159"/>
    </row>
    <row r="93" spans="2:14" ht="15" thickBot="1" x14ac:dyDescent="0.35"/>
    <row r="94" spans="2:14" x14ac:dyDescent="0.3">
      <c r="B94" s="322" t="s">
        <v>697</v>
      </c>
      <c r="C94" s="323"/>
      <c r="D94" s="190"/>
      <c r="E94" s="191"/>
      <c r="F94" s="153"/>
      <c r="G94" s="153"/>
      <c r="H94" s="153"/>
      <c r="I94" s="153"/>
      <c r="J94" s="153"/>
      <c r="K94" s="153"/>
      <c r="L94" s="153"/>
      <c r="M94" s="153"/>
      <c r="N94" s="154"/>
    </row>
    <row r="95" spans="2:14" x14ac:dyDescent="0.3">
      <c r="B95" s="804" t="s">
        <v>1909</v>
      </c>
      <c r="C95" s="764"/>
      <c r="D95" s="764"/>
      <c r="E95" s="764"/>
      <c r="F95" s="764"/>
      <c r="G95" s="764"/>
      <c r="H95" s="764"/>
      <c r="I95" s="764"/>
      <c r="J95" s="764"/>
      <c r="K95" s="764"/>
      <c r="L95" s="764"/>
      <c r="M95" s="764"/>
      <c r="N95" s="765"/>
    </row>
    <row r="96" spans="2:14" x14ac:dyDescent="0.3">
      <c r="B96" s="804"/>
      <c r="C96" s="764"/>
      <c r="D96" s="764"/>
      <c r="E96" s="764"/>
      <c r="F96" s="764"/>
      <c r="G96" s="764"/>
      <c r="H96" s="764"/>
      <c r="I96" s="764"/>
      <c r="J96" s="764"/>
      <c r="K96" s="764"/>
      <c r="L96" s="764"/>
      <c r="M96" s="764"/>
      <c r="N96" s="765"/>
    </row>
    <row r="97" spans="2:14" x14ac:dyDescent="0.3">
      <c r="B97" s="804"/>
      <c r="C97" s="764"/>
      <c r="D97" s="764"/>
      <c r="E97" s="764"/>
      <c r="F97" s="764"/>
      <c r="G97" s="764"/>
      <c r="H97" s="764"/>
      <c r="I97" s="764"/>
      <c r="J97" s="764"/>
      <c r="K97" s="764"/>
      <c r="L97" s="764"/>
      <c r="M97" s="764"/>
      <c r="N97" s="765"/>
    </row>
    <row r="98" spans="2:14" x14ac:dyDescent="0.3">
      <c r="B98" s="804"/>
      <c r="C98" s="764"/>
      <c r="D98" s="764"/>
      <c r="E98" s="764"/>
      <c r="F98" s="764"/>
      <c r="G98" s="764"/>
      <c r="H98" s="764"/>
      <c r="I98" s="764"/>
      <c r="J98" s="764"/>
      <c r="K98" s="764"/>
      <c r="L98" s="764"/>
      <c r="M98" s="764"/>
      <c r="N98" s="765"/>
    </row>
    <row r="99" spans="2:14" x14ac:dyDescent="0.3">
      <c r="B99" s="804"/>
      <c r="C99" s="764"/>
      <c r="D99" s="764"/>
      <c r="E99" s="764"/>
      <c r="F99" s="764"/>
      <c r="G99" s="764"/>
      <c r="H99" s="764"/>
      <c r="I99" s="764"/>
      <c r="J99" s="764"/>
      <c r="K99" s="764"/>
      <c r="L99" s="764"/>
      <c r="M99" s="764"/>
      <c r="N99" s="765"/>
    </row>
    <row r="100" spans="2:14" x14ac:dyDescent="0.3">
      <c r="B100" s="804"/>
      <c r="C100" s="764"/>
      <c r="D100" s="764"/>
      <c r="E100" s="764"/>
      <c r="F100" s="764"/>
      <c r="G100" s="764"/>
      <c r="H100" s="764"/>
      <c r="I100" s="764"/>
      <c r="J100" s="764"/>
      <c r="K100" s="764"/>
      <c r="L100" s="764"/>
      <c r="M100" s="764"/>
      <c r="N100" s="765"/>
    </row>
    <row r="101" spans="2:14" x14ac:dyDescent="0.3">
      <c r="B101" s="804"/>
      <c r="C101" s="764"/>
      <c r="D101" s="764"/>
      <c r="E101" s="764"/>
      <c r="F101" s="764"/>
      <c r="G101" s="764"/>
      <c r="H101" s="764"/>
      <c r="I101" s="764"/>
      <c r="J101" s="764"/>
      <c r="K101" s="764"/>
      <c r="L101" s="764"/>
      <c r="M101" s="764"/>
      <c r="N101" s="765"/>
    </row>
    <row r="102" spans="2:14" x14ac:dyDescent="0.3">
      <c r="B102" s="804" t="s">
        <v>1908</v>
      </c>
      <c r="C102" s="764"/>
      <c r="D102" s="764"/>
      <c r="E102" s="764"/>
      <c r="F102" s="764"/>
      <c r="G102" s="764"/>
      <c r="H102" s="764"/>
      <c r="I102" s="764"/>
      <c r="J102" s="764"/>
      <c r="K102" s="764"/>
      <c r="L102" s="764"/>
      <c r="M102" s="764"/>
      <c r="N102" s="765"/>
    </row>
    <row r="103" spans="2:14" x14ac:dyDescent="0.3">
      <c r="B103" s="804"/>
      <c r="C103" s="764"/>
      <c r="D103" s="764"/>
      <c r="E103" s="764"/>
      <c r="F103" s="764"/>
      <c r="G103" s="764"/>
      <c r="H103" s="764"/>
      <c r="I103" s="764"/>
      <c r="J103" s="764"/>
      <c r="K103" s="764"/>
      <c r="L103" s="764"/>
      <c r="M103" s="764"/>
      <c r="N103" s="765"/>
    </row>
    <row r="104" spans="2:14" x14ac:dyDescent="0.3">
      <c r="B104" s="804"/>
      <c r="C104" s="764"/>
      <c r="D104" s="764"/>
      <c r="E104" s="764"/>
      <c r="F104" s="764"/>
      <c r="G104" s="764"/>
      <c r="H104" s="764"/>
      <c r="I104" s="764"/>
      <c r="J104" s="764"/>
      <c r="K104" s="764"/>
      <c r="L104" s="764"/>
      <c r="M104" s="764"/>
      <c r="N104" s="765"/>
    </row>
    <row r="105" spans="2:14" x14ac:dyDescent="0.3">
      <c r="B105" s="804"/>
      <c r="C105" s="764"/>
      <c r="D105" s="764"/>
      <c r="E105" s="764"/>
      <c r="F105" s="764"/>
      <c r="G105" s="764"/>
      <c r="H105" s="764"/>
      <c r="I105" s="764"/>
      <c r="J105" s="764"/>
      <c r="K105" s="764"/>
      <c r="L105" s="764"/>
      <c r="M105" s="764"/>
      <c r="N105" s="765"/>
    </row>
    <row r="106" spans="2:14" x14ac:dyDescent="0.3">
      <c r="B106" s="804"/>
      <c r="C106" s="764"/>
      <c r="D106" s="764"/>
      <c r="E106" s="764"/>
      <c r="F106" s="764"/>
      <c r="G106" s="764"/>
      <c r="H106" s="764"/>
      <c r="I106" s="764"/>
      <c r="J106" s="764"/>
      <c r="K106" s="764"/>
      <c r="L106" s="764"/>
      <c r="M106" s="764"/>
      <c r="N106" s="765"/>
    </row>
    <row r="107" spans="2:14" x14ac:dyDescent="0.3">
      <c r="B107" s="804"/>
      <c r="C107" s="764"/>
      <c r="D107" s="764"/>
      <c r="E107" s="764"/>
      <c r="F107" s="764"/>
      <c r="G107" s="764"/>
      <c r="H107" s="764"/>
      <c r="I107" s="764"/>
      <c r="J107" s="764"/>
      <c r="K107" s="764"/>
      <c r="L107" s="764"/>
      <c r="M107" s="764"/>
      <c r="N107" s="765"/>
    </row>
    <row r="108" spans="2:14" x14ac:dyDescent="0.3">
      <c r="B108" s="804"/>
      <c r="C108" s="764"/>
      <c r="D108" s="764"/>
      <c r="E108" s="764"/>
      <c r="F108" s="764"/>
      <c r="G108" s="764"/>
      <c r="H108" s="764"/>
      <c r="I108" s="764"/>
      <c r="J108" s="764"/>
      <c r="K108" s="764"/>
      <c r="L108" s="764"/>
      <c r="M108" s="764"/>
      <c r="N108" s="765"/>
    </row>
    <row r="109" spans="2:14" x14ac:dyDescent="0.3">
      <c r="B109" s="804"/>
      <c r="C109" s="764"/>
      <c r="D109" s="764"/>
      <c r="E109" s="764"/>
      <c r="F109" s="764"/>
      <c r="G109" s="764"/>
      <c r="H109" s="764"/>
      <c r="I109" s="764"/>
      <c r="J109" s="764"/>
      <c r="K109" s="764"/>
      <c r="L109" s="764"/>
      <c r="M109" s="764"/>
      <c r="N109" s="765"/>
    </row>
    <row r="110" spans="2:14" x14ac:dyDescent="0.3">
      <c r="B110" s="804"/>
      <c r="C110" s="764"/>
      <c r="D110" s="764"/>
      <c r="E110" s="764"/>
      <c r="F110" s="764"/>
      <c r="G110" s="764"/>
      <c r="H110" s="764"/>
      <c r="I110" s="764"/>
      <c r="J110" s="764"/>
      <c r="K110" s="764"/>
      <c r="L110" s="764"/>
      <c r="M110" s="764"/>
      <c r="N110" s="765"/>
    </row>
    <row r="111" spans="2:14" x14ac:dyDescent="0.3">
      <c r="B111" s="804"/>
      <c r="C111" s="764"/>
      <c r="D111" s="764"/>
      <c r="E111" s="764"/>
      <c r="F111" s="764"/>
      <c r="G111" s="764"/>
      <c r="H111" s="764"/>
      <c r="I111" s="764"/>
      <c r="J111" s="764"/>
      <c r="K111" s="764"/>
      <c r="L111" s="764"/>
      <c r="M111" s="764"/>
      <c r="N111" s="765"/>
    </row>
    <row r="112" spans="2:14" x14ac:dyDescent="0.3">
      <c r="B112" s="804" t="s">
        <v>1912</v>
      </c>
      <c r="C112" s="764"/>
      <c r="D112" s="764"/>
      <c r="E112" s="764"/>
      <c r="F112" s="764"/>
      <c r="G112" s="764"/>
      <c r="H112" s="764"/>
      <c r="I112" s="764"/>
      <c r="J112" s="764"/>
      <c r="K112" s="764"/>
      <c r="L112" s="764"/>
      <c r="M112" s="764"/>
      <c r="N112" s="765"/>
    </row>
    <row r="113" spans="2:14" x14ac:dyDescent="0.3">
      <c r="B113" s="804"/>
      <c r="C113" s="764"/>
      <c r="D113" s="764"/>
      <c r="E113" s="764"/>
      <c r="F113" s="764"/>
      <c r="G113" s="764"/>
      <c r="H113" s="764"/>
      <c r="I113" s="764"/>
      <c r="J113" s="764"/>
      <c r="K113" s="764"/>
      <c r="L113" s="764"/>
      <c r="M113" s="764"/>
      <c r="N113" s="765"/>
    </row>
    <row r="114" spans="2:14" x14ac:dyDescent="0.3">
      <c r="B114" s="804"/>
      <c r="C114" s="764"/>
      <c r="D114" s="764"/>
      <c r="E114" s="764"/>
      <c r="F114" s="764"/>
      <c r="G114" s="764"/>
      <c r="H114" s="764"/>
      <c r="I114" s="764"/>
      <c r="J114" s="764"/>
      <c r="K114" s="764"/>
      <c r="L114" s="764"/>
      <c r="M114" s="764"/>
      <c r="N114" s="765"/>
    </row>
    <row r="115" spans="2:14" x14ac:dyDescent="0.3">
      <c r="B115" s="804"/>
      <c r="C115" s="764"/>
      <c r="D115" s="764"/>
      <c r="E115" s="764"/>
      <c r="F115" s="764"/>
      <c r="G115" s="764"/>
      <c r="H115" s="764"/>
      <c r="I115" s="764"/>
      <c r="J115" s="764"/>
      <c r="K115" s="764"/>
      <c r="L115" s="764"/>
      <c r="M115" s="764"/>
      <c r="N115" s="765"/>
    </row>
    <row r="116" spans="2:14" x14ac:dyDescent="0.3">
      <c r="B116" s="804"/>
      <c r="C116" s="764"/>
      <c r="D116" s="764"/>
      <c r="E116" s="764"/>
      <c r="F116" s="764"/>
      <c r="G116" s="764"/>
      <c r="H116" s="764"/>
      <c r="I116" s="764"/>
      <c r="J116" s="764"/>
      <c r="K116" s="764"/>
      <c r="L116" s="764"/>
      <c r="M116" s="764"/>
      <c r="N116" s="765"/>
    </row>
    <row r="117" spans="2:14" x14ac:dyDescent="0.3">
      <c r="B117" s="804"/>
      <c r="C117" s="764"/>
      <c r="D117" s="764"/>
      <c r="E117" s="764"/>
      <c r="F117" s="764"/>
      <c r="G117" s="764"/>
      <c r="H117" s="764"/>
      <c r="I117" s="764"/>
      <c r="J117" s="764"/>
      <c r="K117" s="764"/>
      <c r="L117" s="764"/>
      <c r="M117" s="764"/>
      <c r="N117" s="765"/>
    </row>
    <row r="118" spans="2:14" x14ac:dyDescent="0.3">
      <c r="B118" s="804"/>
      <c r="C118" s="764"/>
      <c r="D118" s="764"/>
      <c r="E118" s="764"/>
      <c r="F118" s="764"/>
      <c r="G118" s="764"/>
      <c r="H118" s="764"/>
      <c r="I118" s="764"/>
      <c r="J118" s="764"/>
      <c r="K118" s="764"/>
      <c r="L118" s="764"/>
      <c r="M118" s="764"/>
      <c r="N118" s="765"/>
    </row>
    <row r="119" spans="2:14" x14ac:dyDescent="0.3">
      <c r="B119" s="804"/>
      <c r="C119" s="764"/>
      <c r="D119" s="764"/>
      <c r="E119" s="764"/>
      <c r="F119" s="764"/>
      <c r="G119" s="764"/>
      <c r="H119" s="764"/>
      <c r="I119" s="764"/>
      <c r="J119" s="764"/>
      <c r="K119" s="764"/>
      <c r="L119" s="764"/>
      <c r="M119" s="764"/>
      <c r="N119" s="765"/>
    </row>
    <row r="120" spans="2:14" x14ac:dyDescent="0.3">
      <c r="B120" s="804"/>
      <c r="C120" s="764"/>
      <c r="D120" s="764"/>
      <c r="E120" s="764"/>
      <c r="F120" s="764"/>
      <c r="G120" s="764"/>
      <c r="H120" s="764"/>
      <c r="I120" s="764"/>
      <c r="J120" s="764"/>
      <c r="K120" s="764"/>
      <c r="L120" s="764"/>
      <c r="M120" s="764"/>
      <c r="N120" s="765"/>
    </row>
    <row r="121" spans="2:14" x14ac:dyDescent="0.3">
      <c r="B121" s="804"/>
      <c r="C121" s="764"/>
      <c r="D121" s="764"/>
      <c r="E121" s="764"/>
      <c r="F121" s="764"/>
      <c r="G121" s="764"/>
      <c r="H121" s="764"/>
      <c r="I121" s="764"/>
      <c r="J121" s="764"/>
      <c r="K121" s="764"/>
      <c r="L121" s="764"/>
      <c r="M121" s="764"/>
      <c r="N121" s="765"/>
    </row>
    <row r="122" spans="2:14" x14ac:dyDescent="0.3">
      <c r="B122" s="804"/>
      <c r="C122" s="764"/>
      <c r="D122" s="764"/>
      <c r="E122" s="764"/>
      <c r="F122" s="764"/>
      <c r="G122" s="764"/>
      <c r="H122" s="764"/>
      <c r="I122" s="764"/>
      <c r="J122" s="764"/>
      <c r="K122" s="764"/>
      <c r="L122" s="764"/>
      <c r="M122" s="764"/>
      <c r="N122" s="765"/>
    </row>
    <row r="123" spans="2:14" x14ac:dyDescent="0.3">
      <c r="B123" s="804"/>
      <c r="C123" s="764"/>
      <c r="D123" s="764"/>
      <c r="E123" s="764"/>
      <c r="F123" s="764"/>
      <c r="G123" s="764"/>
      <c r="H123" s="764"/>
      <c r="I123" s="764"/>
      <c r="J123" s="764"/>
      <c r="K123" s="764"/>
      <c r="L123" s="764"/>
      <c r="M123" s="764"/>
      <c r="N123" s="765"/>
    </row>
    <row r="124" spans="2:14" x14ac:dyDescent="0.3">
      <c r="B124" s="804"/>
      <c r="C124" s="764"/>
      <c r="D124" s="764"/>
      <c r="E124" s="764"/>
      <c r="F124" s="764"/>
      <c r="G124" s="764"/>
      <c r="H124" s="764"/>
      <c r="I124" s="764"/>
      <c r="J124" s="764"/>
      <c r="K124" s="764"/>
      <c r="L124" s="764"/>
      <c r="M124" s="764"/>
      <c r="N124" s="765"/>
    </row>
    <row r="125" spans="2:14" x14ac:dyDescent="0.3">
      <c r="B125" s="804"/>
      <c r="C125" s="764"/>
      <c r="D125" s="764"/>
      <c r="E125" s="764"/>
      <c r="F125" s="764"/>
      <c r="G125" s="764"/>
      <c r="H125" s="764"/>
      <c r="I125" s="764"/>
      <c r="J125" s="764"/>
      <c r="K125" s="764"/>
      <c r="L125" s="764"/>
      <c r="M125" s="764"/>
      <c r="N125" s="765"/>
    </row>
    <row r="126" spans="2:14" x14ac:dyDescent="0.3">
      <c r="B126" s="804" t="s">
        <v>1913</v>
      </c>
      <c r="C126" s="764"/>
      <c r="D126" s="764"/>
      <c r="E126" s="764"/>
      <c r="F126" s="764"/>
      <c r="G126" s="764"/>
      <c r="H126" s="764"/>
      <c r="I126" s="764"/>
      <c r="J126" s="764"/>
      <c r="K126" s="764"/>
      <c r="L126" s="764"/>
      <c r="M126" s="764"/>
      <c r="N126" s="765"/>
    </row>
    <row r="127" spans="2:14" x14ac:dyDescent="0.3">
      <c r="B127" s="804"/>
      <c r="C127" s="764"/>
      <c r="D127" s="764"/>
      <c r="E127" s="764"/>
      <c r="F127" s="764"/>
      <c r="G127" s="764"/>
      <c r="H127" s="764"/>
      <c r="I127" s="764"/>
      <c r="J127" s="764"/>
      <c r="K127" s="764"/>
      <c r="L127" s="764"/>
      <c r="M127" s="764"/>
      <c r="N127" s="765"/>
    </row>
    <row r="128" spans="2:14" x14ac:dyDescent="0.3">
      <c r="B128" s="804"/>
      <c r="C128" s="764"/>
      <c r="D128" s="764"/>
      <c r="E128" s="764"/>
      <c r="F128" s="764"/>
      <c r="G128" s="764"/>
      <c r="H128" s="764"/>
      <c r="I128" s="764"/>
      <c r="J128" s="764"/>
      <c r="K128" s="764"/>
      <c r="L128" s="764"/>
      <c r="M128" s="764"/>
      <c r="N128" s="765"/>
    </row>
    <row r="129" spans="2:14" x14ac:dyDescent="0.3">
      <c r="B129" s="804"/>
      <c r="C129" s="764"/>
      <c r="D129" s="764"/>
      <c r="E129" s="764"/>
      <c r="F129" s="764"/>
      <c r="G129" s="764"/>
      <c r="H129" s="764"/>
      <c r="I129" s="764"/>
      <c r="J129" s="764"/>
      <c r="K129" s="764"/>
      <c r="L129" s="764"/>
      <c r="M129" s="764"/>
      <c r="N129" s="765"/>
    </row>
    <row r="130" spans="2:14" x14ac:dyDescent="0.3">
      <c r="B130" s="804"/>
      <c r="C130" s="764"/>
      <c r="D130" s="764"/>
      <c r="E130" s="764"/>
      <c r="F130" s="764"/>
      <c r="G130" s="764"/>
      <c r="H130" s="764"/>
      <c r="I130" s="764"/>
      <c r="J130" s="764"/>
      <c r="K130" s="764"/>
      <c r="L130" s="764"/>
      <c r="M130" s="764"/>
      <c r="N130" s="765"/>
    </row>
    <row r="131" spans="2:14" x14ac:dyDescent="0.3">
      <c r="B131" s="804"/>
      <c r="C131" s="764"/>
      <c r="D131" s="764"/>
      <c r="E131" s="764"/>
      <c r="F131" s="764"/>
      <c r="G131" s="764"/>
      <c r="H131" s="764"/>
      <c r="I131" s="764"/>
      <c r="J131" s="764"/>
      <c r="K131" s="764"/>
      <c r="L131" s="764"/>
      <c r="M131" s="764"/>
      <c r="N131" s="765"/>
    </row>
    <row r="132" spans="2:14" x14ac:dyDescent="0.3">
      <c r="B132" s="804"/>
      <c r="C132" s="764"/>
      <c r="D132" s="764"/>
      <c r="E132" s="764"/>
      <c r="F132" s="764"/>
      <c r="G132" s="764"/>
      <c r="H132" s="764"/>
      <c r="I132" s="764"/>
      <c r="J132" s="764"/>
      <c r="K132" s="764"/>
      <c r="L132" s="764"/>
      <c r="M132" s="764"/>
      <c r="N132" s="765"/>
    </row>
    <row r="133" spans="2:14" x14ac:dyDescent="0.3">
      <c r="B133" s="804"/>
      <c r="C133" s="764"/>
      <c r="D133" s="764"/>
      <c r="E133" s="764"/>
      <c r="F133" s="764"/>
      <c r="G133" s="764"/>
      <c r="H133" s="764"/>
      <c r="I133" s="764"/>
      <c r="J133" s="764"/>
      <c r="K133" s="764"/>
      <c r="L133" s="764"/>
      <c r="M133" s="764"/>
      <c r="N133" s="765"/>
    </row>
    <row r="134" spans="2:14" x14ac:dyDescent="0.3">
      <c r="B134" s="804"/>
      <c r="C134" s="764"/>
      <c r="D134" s="764"/>
      <c r="E134" s="764"/>
      <c r="F134" s="764"/>
      <c r="G134" s="764"/>
      <c r="H134" s="764"/>
      <c r="I134" s="764"/>
      <c r="J134" s="764"/>
      <c r="K134" s="764"/>
      <c r="L134" s="764"/>
      <c r="M134" s="764"/>
      <c r="N134" s="765"/>
    </row>
    <row r="135" spans="2:14" x14ac:dyDescent="0.3">
      <c r="B135" s="804" t="s">
        <v>1914</v>
      </c>
      <c r="C135" s="764"/>
      <c r="D135" s="764"/>
      <c r="E135" s="764"/>
      <c r="F135" s="764"/>
      <c r="G135" s="764"/>
      <c r="H135" s="764"/>
      <c r="I135" s="764"/>
      <c r="J135" s="764"/>
      <c r="K135" s="764"/>
      <c r="L135" s="764"/>
      <c r="M135" s="764"/>
      <c r="N135" s="765"/>
    </row>
    <row r="136" spans="2:14" x14ac:dyDescent="0.3">
      <c r="B136" s="804"/>
      <c r="C136" s="764"/>
      <c r="D136" s="764"/>
      <c r="E136" s="764"/>
      <c r="F136" s="764"/>
      <c r="G136" s="764"/>
      <c r="H136" s="764"/>
      <c r="I136" s="764"/>
      <c r="J136" s="764"/>
      <c r="K136" s="764"/>
      <c r="L136" s="764"/>
      <c r="M136" s="764"/>
      <c r="N136" s="765"/>
    </row>
    <row r="137" spans="2:14" x14ac:dyDescent="0.3">
      <c r="B137" s="804"/>
      <c r="C137" s="764"/>
      <c r="D137" s="764"/>
      <c r="E137" s="764"/>
      <c r="F137" s="764"/>
      <c r="G137" s="764"/>
      <c r="H137" s="764"/>
      <c r="I137" s="764"/>
      <c r="J137" s="764"/>
      <c r="K137" s="764"/>
      <c r="L137" s="764"/>
      <c r="M137" s="764"/>
      <c r="N137" s="765"/>
    </row>
    <row r="138" spans="2:14" x14ac:dyDescent="0.3">
      <c r="B138" s="804"/>
      <c r="C138" s="764"/>
      <c r="D138" s="764"/>
      <c r="E138" s="764"/>
      <c r="F138" s="764"/>
      <c r="G138" s="764"/>
      <c r="H138" s="764"/>
      <c r="I138" s="764"/>
      <c r="J138" s="764"/>
      <c r="K138" s="764"/>
      <c r="L138" s="764"/>
      <c r="M138" s="764"/>
      <c r="N138" s="765"/>
    </row>
    <row r="139" spans="2:14" x14ac:dyDescent="0.3">
      <c r="B139" s="804"/>
      <c r="C139" s="764"/>
      <c r="D139" s="764"/>
      <c r="E139" s="764"/>
      <c r="F139" s="764"/>
      <c r="G139" s="764"/>
      <c r="H139" s="764"/>
      <c r="I139" s="764"/>
      <c r="J139" s="764"/>
      <c r="K139" s="764"/>
      <c r="L139" s="764"/>
      <c r="M139" s="764"/>
      <c r="N139" s="765"/>
    </row>
    <row r="140" spans="2:14" x14ac:dyDescent="0.3">
      <c r="B140" s="804"/>
      <c r="C140" s="764"/>
      <c r="D140" s="764"/>
      <c r="E140" s="764"/>
      <c r="F140" s="764"/>
      <c r="G140" s="764"/>
      <c r="H140" s="764"/>
      <c r="I140" s="764"/>
      <c r="J140" s="764"/>
      <c r="K140" s="764"/>
      <c r="L140" s="764"/>
      <c r="M140" s="764"/>
      <c r="N140" s="765"/>
    </row>
    <row r="141" spans="2:14" x14ac:dyDescent="0.3">
      <c r="B141" s="804"/>
      <c r="C141" s="764"/>
      <c r="D141" s="764"/>
      <c r="E141" s="764"/>
      <c r="F141" s="764"/>
      <c r="G141" s="764"/>
      <c r="H141" s="764"/>
      <c r="I141" s="764"/>
      <c r="J141" s="764"/>
      <c r="K141" s="764"/>
      <c r="L141" s="764"/>
      <c r="M141" s="764"/>
      <c r="N141" s="765"/>
    </row>
    <row r="142" spans="2:14" x14ac:dyDescent="0.3">
      <c r="B142" s="804"/>
      <c r="C142" s="764"/>
      <c r="D142" s="764"/>
      <c r="E142" s="764"/>
      <c r="F142" s="764"/>
      <c r="G142" s="764"/>
      <c r="H142" s="764"/>
      <c r="I142" s="764"/>
      <c r="J142" s="764"/>
      <c r="K142" s="764"/>
      <c r="L142" s="764"/>
      <c r="M142" s="764"/>
      <c r="N142" s="765"/>
    </row>
    <row r="143" spans="2:14" ht="15" thickBot="1" x14ac:dyDescent="0.35">
      <c r="B143" s="805"/>
      <c r="C143" s="755"/>
      <c r="D143" s="755"/>
      <c r="E143" s="755"/>
      <c r="F143" s="755"/>
      <c r="G143" s="755"/>
      <c r="H143" s="755"/>
      <c r="I143" s="755"/>
      <c r="J143" s="755"/>
      <c r="K143" s="755"/>
      <c r="L143" s="755"/>
      <c r="M143" s="755"/>
      <c r="N143" s="756"/>
    </row>
  </sheetData>
  <mergeCells count="23">
    <mergeCell ref="H12:H13"/>
    <mergeCell ref="E14:F14"/>
    <mergeCell ref="B95:N101"/>
    <mergeCell ref="B135:N143"/>
    <mergeCell ref="B102:N111"/>
    <mergeCell ref="B112:N125"/>
    <mergeCell ref="B126:N134"/>
    <mergeCell ref="C64:M64"/>
    <mergeCell ref="C70:M70"/>
    <mergeCell ref="C90:M90"/>
    <mergeCell ref="I12:I13"/>
    <mergeCell ref="J12:J13"/>
    <mergeCell ref="K12:K13"/>
    <mergeCell ref="L12:L13"/>
    <mergeCell ref="M12:M13"/>
    <mergeCell ref="M32:N32"/>
    <mergeCell ref="B32:L32"/>
    <mergeCell ref="N12:N13"/>
    <mergeCell ref="B12:B13"/>
    <mergeCell ref="C12:C13"/>
    <mergeCell ref="D12:D13"/>
    <mergeCell ref="E12:F12"/>
    <mergeCell ref="G12:G13"/>
  </mergeCells>
  <dataValidations count="3">
    <dataValidation type="list" allowBlank="1" showInputMessage="1" showErrorMessage="1" sqref="H34:H36 M15:M30 H15:H30 M34:M36" xr:uid="{00000000-0002-0000-0F00-000000000000}">
      <formula1>$H$5:$H$6</formula1>
    </dataValidation>
    <dataValidation type="list" allowBlank="1" showInputMessage="1" showErrorMessage="1" sqref="I15:I30 I34:I36" xr:uid="{00000000-0002-0000-0F00-000001000000}">
      <formula1>$I$5:$I$10</formula1>
    </dataValidation>
    <dataValidation type="list" allowBlank="1" showInputMessage="1" showErrorMessage="1" sqref="M32" xr:uid="{00000000-0002-0000-0F00-000002000000}">
      <formula1>"V"</formula1>
    </dataValidation>
  </dataValidations>
  <pageMargins left="0.7" right="0.7" top="0.75" bottom="0.75" header="0.3" footer="0.3"/>
  <pageSetup paperSize="9" scale="75" orientation="landscape" horizontalDpi="300"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7030A0"/>
  </sheetPr>
  <dimension ref="B2:R56"/>
  <sheetViews>
    <sheetView showGridLines="0" workbookViewId="0"/>
  </sheetViews>
  <sheetFormatPr defaultRowHeight="14.4" x14ac:dyDescent="0.3"/>
  <cols>
    <col min="1" max="1" width="3.33203125" customWidth="1"/>
    <col min="2" max="2" width="5.109375" customWidth="1"/>
    <col min="3" max="3" width="24.33203125" customWidth="1"/>
    <col min="5" max="5" width="10.109375" customWidth="1"/>
    <col min="7" max="7" width="9.5546875" customWidth="1"/>
    <col min="9" max="9" width="10.109375" customWidth="1"/>
    <col min="12" max="12" width="9.109375" customWidth="1"/>
    <col min="14" max="14" width="9.33203125" customWidth="1"/>
    <col min="16" max="16" width="9.109375" customWidth="1"/>
    <col min="18" max="18" width="18.44140625" customWidth="1"/>
  </cols>
  <sheetData>
    <row r="2" spans="2:18" ht="15.6" x14ac:dyDescent="0.3">
      <c r="B2" s="102" t="s">
        <v>466</v>
      </c>
      <c r="C2" s="4"/>
      <c r="D2" s="4"/>
      <c r="E2" s="4"/>
      <c r="F2" s="4"/>
      <c r="G2" s="4"/>
      <c r="H2" s="4"/>
      <c r="I2" s="4"/>
      <c r="J2" s="4"/>
      <c r="K2" s="4"/>
      <c r="L2" s="4"/>
      <c r="M2" s="4"/>
      <c r="N2" s="4"/>
      <c r="O2" s="4"/>
      <c r="P2" s="4"/>
      <c r="Q2" s="4"/>
      <c r="R2" s="4"/>
    </row>
    <row r="3" spans="2:18" x14ac:dyDescent="0.3">
      <c r="B3" s="76"/>
      <c r="C3" s="4"/>
      <c r="D3" s="4"/>
      <c r="E3" s="4"/>
      <c r="F3" s="4"/>
      <c r="G3" s="4"/>
      <c r="H3" s="4"/>
      <c r="I3" s="4"/>
      <c r="J3" s="4"/>
      <c r="K3" s="4"/>
      <c r="L3" s="4"/>
      <c r="M3" s="4"/>
      <c r="N3" s="4"/>
      <c r="O3" s="4"/>
      <c r="P3" s="4"/>
      <c r="Q3" s="4"/>
      <c r="R3" s="4"/>
    </row>
    <row r="4" spans="2:18" x14ac:dyDescent="0.3">
      <c r="B4" s="810" t="s">
        <v>287</v>
      </c>
      <c r="C4" s="810" t="s">
        <v>409</v>
      </c>
      <c r="D4" s="810" t="s">
        <v>467</v>
      </c>
      <c r="E4" s="810"/>
      <c r="F4" s="810"/>
      <c r="G4" s="810"/>
      <c r="H4" s="810"/>
      <c r="I4" s="810"/>
      <c r="J4" s="810"/>
      <c r="K4" s="810"/>
      <c r="L4" s="810"/>
      <c r="M4" s="810"/>
      <c r="N4" s="810"/>
      <c r="O4" s="810"/>
      <c r="P4" s="810"/>
      <c r="Q4" s="810"/>
      <c r="R4" s="810" t="s">
        <v>468</v>
      </c>
    </row>
    <row r="5" spans="2:18" x14ac:dyDescent="0.3">
      <c r="B5" s="810"/>
      <c r="C5" s="810"/>
      <c r="D5" s="810" t="s">
        <v>469</v>
      </c>
      <c r="E5" s="810"/>
      <c r="F5" s="810"/>
      <c r="G5" s="810"/>
      <c r="H5" s="810"/>
      <c r="I5" s="810"/>
      <c r="J5" s="810"/>
      <c r="K5" s="810" t="s">
        <v>470</v>
      </c>
      <c r="L5" s="810"/>
      <c r="M5" s="810"/>
      <c r="N5" s="810"/>
      <c r="O5" s="810"/>
      <c r="P5" s="810"/>
      <c r="Q5" s="810"/>
      <c r="R5" s="810"/>
    </row>
    <row r="6" spans="2:18" x14ac:dyDescent="0.3">
      <c r="B6" s="810"/>
      <c r="C6" s="810"/>
      <c r="D6" s="516" t="s">
        <v>383</v>
      </c>
      <c r="E6" s="517" t="s">
        <v>382</v>
      </c>
      <c r="F6" s="517" t="s">
        <v>1918</v>
      </c>
      <c r="G6" s="517" t="s">
        <v>1917</v>
      </c>
      <c r="H6" s="517" t="s">
        <v>1916</v>
      </c>
      <c r="I6" s="518" t="s">
        <v>1915</v>
      </c>
      <c r="J6" s="475" t="s">
        <v>471</v>
      </c>
      <c r="K6" s="516" t="s">
        <v>387</v>
      </c>
      <c r="L6" s="517" t="s">
        <v>386</v>
      </c>
      <c r="M6" s="517" t="s">
        <v>385</v>
      </c>
      <c r="N6" s="517" t="s">
        <v>384</v>
      </c>
      <c r="O6" s="517" t="s">
        <v>383</v>
      </c>
      <c r="P6" s="518" t="s">
        <v>382</v>
      </c>
      <c r="Q6" s="475" t="s">
        <v>471</v>
      </c>
      <c r="R6" s="810"/>
    </row>
    <row r="7" spans="2:18" x14ac:dyDescent="0.3">
      <c r="B7" s="93">
        <v>1</v>
      </c>
      <c r="C7" s="93">
        <v>2</v>
      </c>
      <c r="D7" s="93">
        <v>3</v>
      </c>
      <c r="E7" s="93">
        <v>4</v>
      </c>
      <c r="F7" s="93">
        <v>5</v>
      </c>
      <c r="G7" s="93"/>
      <c r="H7" s="93"/>
      <c r="I7" s="93"/>
      <c r="J7" s="93">
        <v>6</v>
      </c>
      <c r="K7" s="93">
        <v>7</v>
      </c>
      <c r="L7" s="93">
        <v>8</v>
      </c>
      <c r="M7" s="93"/>
      <c r="N7" s="93"/>
      <c r="O7" s="93"/>
      <c r="P7" s="93">
        <v>9</v>
      </c>
      <c r="Q7" s="93">
        <v>10</v>
      </c>
      <c r="R7" s="93">
        <v>11</v>
      </c>
    </row>
    <row r="8" spans="2:18" ht="27.6" x14ac:dyDescent="0.3">
      <c r="B8" s="46">
        <v>1</v>
      </c>
      <c r="C8" s="94" t="s">
        <v>1863</v>
      </c>
      <c r="D8" s="46">
        <v>5</v>
      </c>
      <c r="E8" s="46">
        <v>5</v>
      </c>
      <c r="F8" s="46">
        <v>4</v>
      </c>
      <c r="G8" s="46">
        <v>0</v>
      </c>
      <c r="H8" s="46">
        <v>0</v>
      </c>
      <c r="I8" s="46">
        <v>0</v>
      </c>
      <c r="J8" s="103">
        <f>AVERAGE(D8:I8)</f>
        <v>2.3333333333333335</v>
      </c>
      <c r="K8" s="46">
        <v>0</v>
      </c>
      <c r="L8" s="46">
        <v>0</v>
      </c>
      <c r="M8" s="46">
        <v>0</v>
      </c>
      <c r="N8" s="46">
        <v>0</v>
      </c>
      <c r="O8" s="46">
        <v>0</v>
      </c>
      <c r="P8" s="46">
        <v>0</v>
      </c>
      <c r="Q8" s="103">
        <f>AVERAGE(K8:P8)</f>
        <v>0</v>
      </c>
      <c r="R8" s="103">
        <f>(J8+Q8)/2</f>
        <v>1.1666666666666667</v>
      </c>
    </row>
    <row r="9" spans="2:18" x14ac:dyDescent="0.3">
      <c r="B9" s="46">
        <v>2</v>
      </c>
      <c r="C9" s="94" t="s">
        <v>1866</v>
      </c>
      <c r="D9" s="46">
        <v>0</v>
      </c>
      <c r="E9" s="46">
        <v>0</v>
      </c>
      <c r="F9" s="46">
        <v>0</v>
      </c>
      <c r="G9" s="46">
        <v>0</v>
      </c>
      <c r="H9" s="46">
        <v>0</v>
      </c>
      <c r="I9" s="46">
        <v>0</v>
      </c>
      <c r="J9" s="103">
        <f t="shared" ref="J9:J21" si="0">AVERAGE(D9:I9)</f>
        <v>0</v>
      </c>
      <c r="K9" s="46">
        <v>0</v>
      </c>
      <c r="L9" s="46">
        <v>0</v>
      </c>
      <c r="M9" s="46">
        <v>0</v>
      </c>
      <c r="N9" s="46">
        <v>0</v>
      </c>
      <c r="O9" s="46">
        <v>0</v>
      </c>
      <c r="P9" s="46">
        <v>0</v>
      </c>
      <c r="Q9" s="103">
        <f>AVERAGE(K9:P9)</f>
        <v>0</v>
      </c>
      <c r="R9" s="103">
        <f>(J9+Q9)/2</f>
        <v>0</v>
      </c>
    </row>
    <row r="10" spans="2:18" ht="27.6" x14ac:dyDescent="0.3">
      <c r="B10" s="46">
        <v>3</v>
      </c>
      <c r="C10" s="95" t="s">
        <v>1868</v>
      </c>
      <c r="D10" s="46">
        <v>0</v>
      </c>
      <c r="E10" s="46">
        <v>0</v>
      </c>
      <c r="F10" s="46">
        <v>0</v>
      </c>
      <c r="G10" s="46">
        <v>0</v>
      </c>
      <c r="H10" s="46">
        <v>0</v>
      </c>
      <c r="I10" s="46">
        <v>0</v>
      </c>
      <c r="J10" s="103">
        <f t="shared" si="0"/>
        <v>0</v>
      </c>
      <c r="K10" s="46">
        <v>0</v>
      </c>
      <c r="L10" s="46">
        <v>0</v>
      </c>
      <c r="M10" s="46">
        <v>0</v>
      </c>
      <c r="N10" s="46">
        <v>0</v>
      </c>
      <c r="O10" s="46">
        <v>0</v>
      </c>
      <c r="P10" s="46">
        <v>0</v>
      </c>
      <c r="Q10" s="103">
        <f>AVERAGE(K10:P10)</f>
        <v>0</v>
      </c>
      <c r="R10" s="103">
        <f>(J10+Q10)/2</f>
        <v>0</v>
      </c>
    </row>
    <row r="11" spans="2:18" x14ac:dyDescent="0.3">
      <c r="B11" s="46">
        <v>4</v>
      </c>
      <c r="C11" s="95" t="s">
        <v>1873</v>
      </c>
      <c r="D11" s="46">
        <v>0</v>
      </c>
      <c r="E11" s="46">
        <v>0</v>
      </c>
      <c r="F11" s="46">
        <v>0</v>
      </c>
      <c r="G11" s="46">
        <v>0</v>
      </c>
      <c r="H11" s="46">
        <v>0</v>
      </c>
      <c r="I11" s="46">
        <v>0</v>
      </c>
      <c r="J11" s="103">
        <f t="shared" si="0"/>
        <v>0</v>
      </c>
      <c r="K11" s="46">
        <v>0</v>
      </c>
      <c r="L11" s="46">
        <v>0</v>
      </c>
      <c r="M11" s="46">
        <v>0</v>
      </c>
      <c r="N11" s="46">
        <v>0</v>
      </c>
      <c r="O11" s="46">
        <v>0</v>
      </c>
      <c r="P11" s="46">
        <v>0</v>
      </c>
      <c r="Q11" s="103">
        <f>AVERAGE(K11:P11)</f>
        <v>0</v>
      </c>
      <c r="R11" s="103">
        <f>(J11+Q11)/2</f>
        <v>0</v>
      </c>
    </row>
    <row r="12" spans="2:18" ht="27.6" x14ac:dyDescent="0.3">
      <c r="B12" s="46">
        <v>5</v>
      </c>
      <c r="C12" s="95" t="s">
        <v>1876</v>
      </c>
      <c r="D12" s="46">
        <v>0</v>
      </c>
      <c r="E12" s="46">
        <v>0</v>
      </c>
      <c r="F12" s="46">
        <v>0</v>
      </c>
      <c r="G12" s="46">
        <v>0</v>
      </c>
      <c r="H12" s="46">
        <v>0</v>
      </c>
      <c r="I12" s="46">
        <v>0</v>
      </c>
      <c r="J12" s="103">
        <f t="shared" si="0"/>
        <v>0</v>
      </c>
      <c r="K12" s="46">
        <v>0</v>
      </c>
      <c r="L12" s="46">
        <v>0</v>
      </c>
      <c r="M12" s="46">
        <v>0</v>
      </c>
      <c r="N12" s="46">
        <v>0</v>
      </c>
      <c r="O12" s="46">
        <v>0</v>
      </c>
      <c r="P12" s="46">
        <v>0</v>
      </c>
      <c r="Q12" s="103">
        <f>AVERAGE(K12:P12)</f>
        <v>0</v>
      </c>
      <c r="R12" s="103">
        <f>(J12+Q12)/2</f>
        <v>0</v>
      </c>
    </row>
    <row r="13" spans="2:18" x14ac:dyDescent="0.3">
      <c r="B13" s="46">
        <v>6</v>
      </c>
      <c r="C13" s="95" t="s">
        <v>1878</v>
      </c>
      <c r="D13" s="46">
        <v>0</v>
      </c>
      <c r="E13" s="46">
        <v>0</v>
      </c>
      <c r="F13" s="46">
        <v>0</v>
      </c>
      <c r="G13" s="46">
        <v>0</v>
      </c>
      <c r="H13" s="46">
        <v>0</v>
      </c>
      <c r="I13" s="46">
        <v>0</v>
      </c>
      <c r="J13" s="103">
        <f t="shared" si="0"/>
        <v>0</v>
      </c>
      <c r="K13" s="46">
        <v>0</v>
      </c>
      <c r="L13" s="46">
        <v>0</v>
      </c>
      <c r="M13" s="46">
        <v>0</v>
      </c>
      <c r="N13" s="46">
        <v>0</v>
      </c>
      <c r="O13" s="46">
        <v>0</v>
      </c>
      <c r="P13" s="46">
        <v>0</v>
      </c>
      <c r="Q13" s="103">
        <f t="shared" ref="Q13:Q22" si="1">AVERAGE(K13:P13)</f>
        <v>0</v>
      </c>
      <c r="R13" s="103">
        <f t="shared" ref="R13:R23" si="2">(J13+Q13)/2</f>
        <v>0</v>
      </c>
    </row>
    <row r="14" spans="2:18" x14ac:dyDescent="0.3">
      <c r="B14" s="46">
        <v>7</v>
      </c>
      <c r="C14" s="95" t="s">
        <v>1881</v>
      </c>
      <c r="D14" s="46">
        <v>0</v>
      </c>
      <c r="E14" s="46">
        <v>0</v>
      </c>
      <c r="F14" s="46">
        <v>0</v>
      </c>
      <c r="G14" s="46">
        <v>0</v>
      </c>
      <c r="H14" s="46">
        <v>0</v>
      </c>
      <c r="I14" s="46">
        <v>0</v>
      </c>
      <c r="J14" s="103">
        <f>AVERAGE(D14:I14)</f>
        <v>0</v>
      </c>
      <c r="K14" s="46">
        <v>0</v>
      </c>
      <c r="L14" s="46">
        <v>0</v>
      </c>
      <c r="M14" s="46">
        <v>0</v>
      </c>
      <c r="N14" s="46">
        <v>0</v>
      </c>
      <c r="O14" s="46">
        <v>0</v>
      </c>
      <c r="P14" s="46">
        <v>0</v>
      </c>
      <c r="Q14" s="103">
        <f t="shared" si="1"/>
        <v>0</v>
      </c>
      <c r="R14" s="103">
        <f>(J14+Q14)/2</f>
        <v>0</v>
      </c>
    </row>
    <row r="15" spans="2:18" x14ac:dyDescent="0.3">
      <c r="B15" s="46">
        <v>8</v>
      </c>
      <c r="C15" s="95" t="s">
        <v>1883</v>
      </c>
      <c r="D15" s="46">
        <v>0</v>
      </c>
      <c r="E15" s="46">
        <v>0</v>
      </c>
      <c r="F15" s="46">
        <v>0</v>
      </c>
      <c r="G15" s="46">
        <v>1</v>
      </c>
      <c r="H15" s="46">
        <v>0</v>
      </c>
      <c r="I15" s="645">
        <v>10</v>
      </c>
      <c r="J15" s="103">
        <f t="shared" si="0"/>
        <v>1.8333333333333333</v>
      </c>
      <c r="K15" s="46">
        <v>0</v>
      </c>
      <c r="L15" s="46">
        <v>0</v>
      </c>
      <c r="M15" s="46">
        <v>0</v>
      </c>
      <c r="N15" s="46">
        <v>0</v>
      </c>
      <c r="O15" s="46">
        <v>0</v>
      </c>
      <c r="P15" s="46">
        <v>0</v>
      </c>
      <c r="Q15" s="103">
        <f t="shared" si="1"/>
        <v>0</v>
      </c>
      <c r="R15" s="103">
        <f t="shared" si="2"/>
        <v>0.91666666666666663</v>
      </c>
    </row>
    <row r="16" spans="2:18" ht="27.6" x14ac:dyDescent="0.3">
      <c r="B16" s="46">
        <v>9</v>
      </c>
      <c r="C16" s="95" t="s">
        <v>1886</v>
      </c>
      <c r="D16" s="46">
        <v>0</v>
      </c>
      <c r="E16" s="46">
        <v>0</v>
      </c>
      <c r="F16" s="46">
        <v>0</v>
      </c>
      <c r="G16" s="46">
        <v>0</v>
      </c>
      <c r="H16" s="46">
        <v>0</v>
      </c>
      <c r="I16" s="46">
        <v>0</v>
      </c>
      <c r="J16" s="103">
        <f t="shared" si="0"/>
        <v>0</v>
      </c>
      <c r="K16" s="46">
        <v>0</v>
      </c>
      <c r="L16" s="46">
        <v>0</v>
      </c>
      <c r="M16" s="46">
        <v>0</v>
      </c>
      <c r="N16" s="46">
        <v>0</v>
      </c>
      <c r="O16" s="46">
        <v>0</v>
      </c>
      <c r="P16" s="46">
        <v>0</v>
      </c>
      <c r="Q16" s="103">
        <f t="shared" si="1"/>
        <v>0</v>
      </c>
      <c r="R16" s="103">
        <f t="shared" si="2"/>
        <v>0</v>
      </c>
    </row>
    <row r="17" spans="2:18" x14ac:dyDescent="0.3">
      <c r="B17" s="46">
        <v>10</v>
      </c>
      <c r="C17" s="95" t="s">
        <v>1889</v>
      </c>
      <c r="D17" s="46">
        <v>0</v>
      </c>
      <c r="E17" s="46">
        <v>0</v>
      </c>
      <c r="F17" s="46">
        <v>0</v>
      </c>
      <c r="G17" s="46">
        <v>0</v>
      </c>
      <c r="H17" s="46">
        <v>0</v>
      </c>
      <c r="I17" s="46">
        <v>0</v>
      </c>
      <c r="J17" s="103">
        <f t="shared" si="0"/>
        <v>0</v>
      </c>
      <c r="K17" s="46">
        <v>0</v>
      </c>
      <c r="L17" s="46">
        <v>0</v>
      </c>
      <c r="M17" s="46">
        <v>0</v>
      </c>
      <c r="N17" s="46">
        <v>0</v>
      </c>
      <c r="O17" s="46">
        <v>0</v>
      </c>
      <c r="P17" s="46">
        <v>0</v>
      </c>
      <c r="Q17" s="103">
        <f t="shared" si="1"/>
        <v>0</v>
      </c>
      <c r="R17" s="103">
        <f t="shared" si="2"/>
        <v>0</v>
      </c>
    </row>
    <row r="18" spans="2:18" x14ac:dyDescent="0.3">
      <c r="B18" s="46">
        <v>11</v>
      </c>
      <c r="C18" s="95" t="s">
        <v>1891</v>
      </c>
      <c r="D18" s="46">
        <v>0</v>
      </c>
      <c r="E18" s="46">
        <v>0</v>
      </c>
      <c r="F18" s="46">
        <v>0</v>
      </c>
      <c r="G18" s="46">
        <v>0</v>
      </c>
      <c r="H18" s="46">
        <v>0</v>
      </c>
      <c r="I18" s="46">
        <v>0</v>
      </c>
      <c r="J18" s="103">
        <f t="shared" si="0"/>
        <v>0</v>
      </c>
      <c r="K18" s="46">
        <v>0</v>
      </c>
      <c r="L18" s="46">
        <v>0</v>
      </c>
      <c r="M18" s="46">
        <v>0</v>
      </c>
      <c r="N18" s="46">
        <v>0</v>
      </c>
      <c r="O18" s="46">
        <v>0</v>
      </c>
      <c r="P18" s="46">
        <v>0</v>
      </c>
      <c r="Q18" s="103">
        <f t="shared" si="1"/>
        <v>0</v>
      </c>
      <c r="R18" s="103">
        <f t="shared" si="2"/>
        <v>0</v>
      </c>
    </row>
    <row r="19" spans="2:18" ht="27.6" x14ac:dyDescent="0.3">
      <c r="B19" s="46">
        <v>12</v>
      </c>
      <c r="C19" s="95" t="s">
        <v>1894</v>
      </c>
      <c r="D19" s="46">
        <v>0</v>
      </c>
      <c r="E19" s="46">
        <v>0</v>
      </c>
      <c r="F19" s="46">
        <v>0</v>
      </c>
      <c r="G19" s="46">
        <v>0</v>
      </c>
      <c r="H19" s="46">
        <v>0</v>
      </c>
      <c r="I19" s="46">
        <v>0</v>
      </c>
      <c r="J19" s="103">
        <f t="shared" si="0"/>
        <v>0</v>
      </c>
      <c r="K19" s="46">
        <v>0</v>
      </c>
      <c r="L19" s="46">
        <v>0</v>
      </c>
      <c r="M19" s="46">
        <v>0</v>
      </c>
      <c r="N19" s="46">
        <v>0</v>
      </c>
      <c r="O19" s="46">
        <v>0</v>
      </c>
      <c r="P19" s="46">
        <v>0</v>
      </c>
      <c r="Q19" s="103">
        <f t="shared" si="1"/>
        <v>0</v>
      </c>
      <c r="R19" s="103">
        <f t="shared" si="2"/>
        <v>0</v>
      </c>
    </row>
    <row r="20" spans="2:18" x14ac:dyDescent="0.3">
      <c r="B20" s="46">
        <v>13</v>
      </c>
      <c r="C20" s="95" t="s">
        <v>1899</v>
      </c>
      <c r="D20" s="46">
        <v>0</v>
      </c>
      <c r="E20" s="46">
        <v>0</v>
      </c>
      <c r="F20" s="46">
        <v>0</v>
      </c>
      <c r="G20" s="46">
        <v>0</v>
      </c>
      <c r="H20" s="46">
        <v>0</v>
      </c>
      <c r="I20" s="46">
        <v>0</v>
      </c>
      <c r="J20" s="103">
        <f t="shared" si="0"/>
        <v>0</v>
      </c>
      <c r="K20" s="46">
        <v>0</v>
      </c>
      <c r="L20" s="46">
        <v>0</v>
      </c>
      <c r="M20" s="46">
        <v>0</v>
      </c>
      <c r="N20" s="46">
        <v>0</v>
      </c>
      <c r="O20" s="46">
        <v>0</v>
      </c>
      <c r="P20" s="46">
        <v>0</v>
      </c>
      <c r="Q20" s="103">
        <f t="shared" si="1"/>
        <v>0</v>
      </c>
      <c r="R20" s="103">
        <f t="shared" si="2"/>
        <v>0</v>
      </c>
    </row>
    <row r="21" spans="2:18" x14ac:dyDescent="0.3">
      <c r="B21" s="46">
        <v>14</v>
      </c>
      <c r="C21" s="95" t="s">
        <v>1900</v>
      </c>
      <c r="D21" s="46">
        <v>0</v>
      </c>
      <c r="E21" s="46">
        <v>0</v>
      </c>
      <c r="F21" s="46">
        <v>0</v>
      </c>
      <c r="G21" s="46">
        <v>0</v>
      </c>
      <c r="H21" s="46">
        <v>0</v>
      </c>
      <c r="I21" s="46">
        <v>0</v>
      </c>
      <c r="J21" s="103">
        <f t="shared" si="0"/>
        <v>0</v>
      </c>
      <c r="K21" s="46">
        <v>0</v>
      </c>
      <c r="L21" s="46">
        <v>0</v>
      </c>
      <c r="M21" s="46">
        <v>0</v>
      </c>
      <c r="N21" s="46">
        <v>0</v>
      </c>
      <c r="O21" s="46">
        <v>0</v>
      </c>
      <c r="P21" s="46">
        <v>0</v>
      </c>
      <c r="Q21" s="103">
        <f t="shared" si="1"/>
        <v>0</v>
      </c>
      <c r="R21" s="103">
        <f t="shared" si="2"/>
        <v>0</v>
      </c>
    </row>
    <row r="22" spans="2:18" ht="27.6" x14ac:dyDescent="0.3">
      <c r="B22" s="46">
        <v>15</v>
      </c>
      <c r="C22" s="95" t="s">
        <v>1904</v>
      </c>
      <c r="D22" s="46">
        <v>0</v>
      </c>
      <c r="E22" s="46">
        <v>0</v>
      </c>
      <c r="F22" s="46">
        <v>0</v>
      </c>
      <c r="G22" s="46">
        <v>0</v>
      </c>
      <c r="H22" s="46">
        <v>0</v>
      </c>
      <c r="I22" s="46">
        <v>0</v>
      </c>
      <c r="J22" s="103">
        <f>AVERAGE(D22:I22)</f>
        <v>0</v>
      </c>
      <c r="K22" s="46">
        <v>0</v>
      </c>
      <c r="L22" s="46">
        <v>0</v>
      </c>
      <c r="M22" s="46">
        <v>0</v>
      </c>
      <c r="N22" s="46">
        <v>0</v>
      </c>
      <c r="O22" s="46">
        <v>0</v>
      </c>
      <c r="P22" s="46">
        <v>0</v>
      </c>
      <c r="Q22" s="103">
        <f t="shared" si="1"/>
        <v>0</v>
      </c>
      <c r="R22" s="103">
        <f t="shared" si="2"/>
        <v>0</v>
      </c>
    </row>
    <row r="23" spans="2:18" ht="27.6" x14ac:dyDescent="0.3">
      <c r="B23" s="46">
        <v>16</v>
      </c>
      <c r="C23" s="95" t="s">
        <v>1906</v>
      </c>
      <c r="D23" s="46">
        <v>0</v>
      </c>
      <c r="E23" s="46">
        <v>0</v>
      </c>
      <c r="F23" s="46">
        <v>0</v>
      </c>
      <c r="G23" s="46">
        <v>0</v>
      </c>
      <c r="H23" s="46">
        <v>0</v>
      </c>
      <c r="I23" s="46">
        <v>0</v>
      </c>
      <c r="J23" s="103">
        <f>AVERAGE(D23:I23)</f>
        <v>0</v>
      </c>
      <c r="K23" s="46">
        <v>0</v>
      </c>
      <c r="L23" s="46">
        <v>0</v>
      </c>
      <c r="M23" s="46">
        <v>0</v>
      </c>
      <c r="N23" s="46">
        <v>0</v>
      </c>
      <c r="O23" s="46">
        <v>0</v>
      </c>
      <c r="P23" s="46">
        <v>0</v>
      </c>
      <c r="Q23" s="103">
        <f>AVERAGE(K23:P23)</f>
        <v>0</v>
      </c>
      <c r="R23" s="103">
        <f t="shared" si="2"/>
        <v>0</v>
      </c>
    </row>
    <row r="24" spans="2:18" x14ac:dyDescent="0.3">
      <c r="B24" s="811" t="s">
        <v>1919</v>
      </c>
      <c r="C24" s="812"/>
      <c r="D24" s="812"/>
      <c r="E24" s="812"/>
      <c r="F24" s="812"/>
      <c r="G24" s="812"/>
      <c r="H24" s="812"/>
      <c r="I24" s="813"/>
      <c r="J24" s="103">
        <f>AVERAGE(J8:J23)</f>
        <v>0.26041666666666669</v>
      </c>
      <c r="K24" s="46"/>
      <c r="L24" s="46"/>
      <c r="M24" s="46"/>
      <c r="N24" s="46"/>
      <c r="O24" s="46"/>
      <c r="P24" s="46"/>
      <c r="Q24" s="103"/>
      <c r="R24" s="103"/>
    </row>
    <row r="25" spans="2:18" x14ac:dyDescent="0.3">
      <c r="B25" s="770" t="s">
        <v>1168</v>
      </c>
      <c r="C25" s="770"/>
      <c r="D25" s="770"/>
      <c r="E25" s="770"/>
      <c r="F25" s="770"/>
      <c r="G25" s="770"/>
      <c r="H25" s="770"/>
      <c r="I25" s="770"/>
      <c r="J25" s="770"/>
      <c r="K25" s="770"/>
      <c r="L25" s="770"/>
      <c r="M25" s="770"/>
      <c r="N25" s="770"/>
      <c r="O25" s="770"/>
      <c r="P25" s="770"/>
      <c r="Q25" s="769" t="s">
        <v>286</v>
      </c>
      <c r="R25" s="769"/>
    </row>
    <row r="26" spans="2:18" ht="15" thickBot="1" x14ac:dyDescent="0.35"/>
    <row r="27" spans="2:18" x14ac:dyDescent="0.3">
      <c r="B27" s="201" t="s">
        <v>2</v>
      </c>
      <c r="C27" s="153"/>
      <c r="D27" s="153"/>
      <c r="E27" s="153"/>
      <c r="F27" s="153"/>
      <c r="G27" s="153"/>
      <c r="H27" s="153"/>
      <c r="I27" s="153"/>
      <c r="J27" s="153"/>
      <c r="K27" s="153"/>
      <c r="L27" s="153"/>
      <c r="M27" s="153"/>
      <c r="N27" s="153"/>
      <c r="O27" s="153"/>
      <c r="P27" s="153"/>
      <c r="Q27" s="153"/>
      <c r="R27" s="154"/>
    </row>
    <row r="28" spans="2:18" x14ac:dyDescent="0.3">
      <c r="B28" s="182" t="s">
        <v>344</v>
      </c>
      <c r="R28" s="156"/>
    </row>
    <row r="29" spans="2:18" ht="15" thickBot="1" x14ac:dyDescent="0.35">
      <c r="B29" s="185"/>
      <c r="C29" s="158"/>
      <c r="D29" s="158"/>
      <c r="E29" s="158"/>
      <c r="F29" s="158"/>
      <c r="G29" s="158"/>
      <c r="H29" s="158"/>
      <c r="I29" s="158"/>
      <c r="J29" s="158"/>
      <c r="K29" s="158"/>
      <c r="L29" s="158"/>
      <c r="M29" s="158"/>
      <c r="N29" s="158"/>
      <c r="O29" s="158"/>
      <c r="P29" s="158"/>
      <c r="Q29" s="158"/>
      <c r="R29" s="159"/>
    </row>
    <row r="31" spans="2:18" ht="15" thickBot="1" x14ac:dyDescent="0.35"/>
    <row r="32" spans="2:18" x14ac:dyDescent="0.3">
      <c r="B32" s="231" t="s">
        <v>343</v>
      </c>
      <c r="C32" s="232"/>
      <c r="D32" s="153"/>
      <c r="E32" s="153"/>
      <c r="F32" s="153"/>
      <c r="G32" s="153"/>
      <c r="H32" s="153"/>
      <c r="I32" s="153"/>
      <c r="J32" s="153"/>
      <c r="K32" s="153"/>
      <c r="L32" s="153"/>
      <c r="M32" s="153"/>
      <c r="N32" s="153"/>
      <c r="O32" s="153"/>
      <c r="P32" s="153"/>
      <c r="Q32" s="153"/>
      <c r="R32" s="154"/>
    </row>
    <row r="33" spans="2:18" x14ac:dyDescent="0.3">
      <c r="B33" s="193" t="s">
        <v>472</v>
      </c>
      <c r="R33" s="156"/>
    </row>
    <row r="34" spans="2:18" x14ac:dyDescent="0.3">
      <c r="B34" s="193" t="s">
        <v>473</v>
      </c>
      <c r="R34" s="156"/>
    </row>
    <row r="35" spans="2:18" x14ac:dyDescent="0.3">
      <c r="B35" s="193" t="s">
        <v>1244</v>
      </c>
      <c r="R35" s="156"/>
    </row>
    <row r="36" spans="2:18" x14ac:dyDescent="0.3">
      <c r="B36" s="155"/>
      <c r="R36" s="156"/>
    </row>
    <row r="37" spans="2:18" x14ac:dyDescent="0.3">
      <c r="B37" s="155"/>
      <c r="R37" s="156"/>
    </row>
    <row r="38" spans="2:18" ht="15" thickBot="1" x14ac:dyDescent="0.35">
      <c r="B38" s="157"/>
      <c r="C38" s="158"/>
      <c r="D38" s="158"/>
      <c r="E38" s="158"/>
      <c r="F38" s="158"/>
      <c r="G38" s="158"/>
      <c r="H38" s="158"/>
      <c r="I38" s="158"/>
      <c r="J38" s="158"/>
      <c r="K38" s="158"/>
      <c r="L38" s="158"/>
      <c r="M38" s="158"/>
      <c r="N38" s="158"/>
      <c r="O38" s="158"/>
      <c r="P38" s="158"/>
      <c r="Q38" s="158"/>
      <c r="R38" s="159"/>
    </row>
    <row r="39" spans="2:18" ht="15" thickBot="1" x14ac:dyDescent="0.35"/>
    <row r="40" spans="2:18" x14ac:dyDescent="0.3">
      <c r="B40" s="322" t="s">
        <v>697</v>
      </c>
      <c r="C40" s="324"/>
      <c r="D40" s="153"/>
      <c r="E40" s="153"/>
      <c r="F40" s="153"/>
      <c r="G40" s="153"/>
      <c r="H40" s="153"/>
      <c r="I40" s="153"/>
      <c r="J40" s="153"/>
      <c r="K40" s="153"/>
      <c r="L40" s="153"/>
      <c r="M40" s="153"/>
      <c r="N40" s="153"/>
      <c r="O40" s="153"/>
      <c r="P40" s="153"/>
      <c r="Q40" s="153"/>
      <c r="R40" s="154"/>
    </row>
    <row r="41" spans="2:18" x14ac:dyDescent="0.3">
      <c r="B41" s="744" t="s">
        <v>1920</v>
      </c>
      <c r="C41" s="745"/>
      <c r="D41" s="745"/>
      <c r="E41" s="745"/>
      <c r="F41" s="745"/>
      <c r="G41" s="745"/>
      <c r="H41" s="745"/>
      <c r="I41" s="745"/>
      <c r="J41" s="745"/>
      <c r="K41" s="745"/>
      <c r="L41" s="745"/>
      <c r="M41" s="745"/>
      <c r="N41" s="745"/>
      <c r="O41" s="745"/>
      <c r="P41" s="745"/>
      <c r="Q41" s="745"/>
      <c r="R41" s="746"/>
    </row>
    <row r="42" spans="2:18" x14ac:dyDescent="0.3">
      <c r="B42" s="744"/>
      <c r="C42" s="745"/>
      <c r="D42" s="745"/>
      <c r="E42" s="745"/>
      <c r="F42" s="745"/>
      <c r="G42" s="745"/>
      <c r="H42" s="745"/>
      <c r="I42" s="745"/>
      <c r="J42" s="745"/>
      <c r="K42" s="745"/>
      <c r="L42" s="745"/>
      <c r="M42" s="745"/>
      <c r="N42" s="745"/>
      <c r="O42" s="745"/>
      <c r="P42" s="745"/>
      <c r="Q42" s="745"/>
      <c r="R42" s="746"/>
    </row>
    <row r="43" spans="2:18" x14ac:dyDescent="0.3">
      <c r="B43" s="744"/>
      <c r="C43" s="745"/>
      <c r="D43" s="745"/>
      <c r="E43" s="745"/>
      <c r="F43" s="745"/>
      <c r="G43" s="745"/>
      <c r="H43" s="745"/>
      <c r="I43" s="745"/>
      <c r="J43" s="745"/>
      <c r="K43" s="745"/>
      <c r="L43" s="745"/>
      <c r="M43" s="745"/>
      <c r="N43" s="745"/>
      <c r="O43" s="745"/>
      <c r="P43" s="745"/>
      <c r="Q43" s="745"/>
      <c r="R43" s="746"/>
    </row>
    <row r="44" spans="2:18" x14ac:dyDescent="0.3">
      <c r="B44" s="744"/>
      <c r="C44" s="745"/>
      <c r="D44" s="745"/>
      <c r="E44" s="745"/>
      <c r="F44" s="745"/>
      <c r="G44" s="745"/>
      <c r="H44" s="745"/>
      <c r="I44" s="745"/>
      <c r="J44" s="745"/>
      <c r="K44" s="745"/>
      <c r="L44" s="745"/>
      <c r="M44" s="745"/>
      <c r="N44" s="745"/>
      <c r="O44" s="745"/>
      <c r="P44" s="745"/>
      <c r="Q44" s="745"/>
      <c r="R44" s="746"/>
    </row>
    <row r="45" spans="2:18" x14ac:dyDescent="0.3">
      <c r="B45" s="744"/>
      <c r="C45" s="745"/>
      <c r="D45" s="745"/>
      <c r="E45" s="745"/>
      <c r="F45" s="745"/>
      <c r="G45" s="745"/>
      <c r="H45" s="745"/>
      <c r="I45" s="745"/>
      <c r="J45" s="745"/>
      <c r="K45" s="745"/>
      <c r="L45" s="745"/>
      <c r="M45" s="745"/>
      <c r="N45" s="745"/>
      <c r="O45" s="745"/>
      <c r="P45" s="745"/>
      <c r="Q45" s="745"/>
      <c r="R45" s="746"/>
    </row>
    <row r="46" spans="2:18" x14ac:dyDescent="0.3">
      <c r="B46" s="744"/>
      <c r="C46" s="745"/>
      <c r="D46" s="745"/>
      <c r="E46" s="745"/>
      <c r="F46" s="745"/>
      <c r="G46" s="745"/>
      <c r="H46" s="745"/>
      <c r="I46" s="745"/>
      <c r="J46" s="745"/>
      <c r="K46" s="745"/>
      <c r="L46" s="745"/>
      <c r="M46" s="745"/>
      <c r="N46" s="745"/>
      <c r="O46" s="745"/>
      <c r="P46" s="745"/>
      <c r="Q46" s="745"/>
      <c r="R46" s="746"/>
    </row>
    <row r="47" spans="2:18" x14ac:dyDescent="0.3">
      <c r="B47" s="744"/>
      <c r="C47" s="745"/>
      <c r="D47" s="745"/>
      <c r="E47" s="745"/>
      <c r="F47" s="745"/>
      <c r="G47" s="745"/>
      <c r="H47" s="745"/>
      <c r="I47" s="745"/>
      <c r="J47" s="745"/>
      <c r="K47" s="745"/>
      <c r="L47" s="745"/>
      <c r="M47" s="745"/>
      <c r="N47" s="745"/>
      <c r="O47" s="745"/>
      <c r="P47" s="745"/>
      <c r="Q47" s="745"/>
      <c r="R47" s="746"/>
    </row>
    <row r="48" spans="2:18" x14ac:dyDescent="0.3">
      <c r="B48" s="744"/>
      <c r="C48" s="745"/>
      <c r="D48" s="745"/>
      <c r="E48" s="745"/>
      <c r="F48" s="745"/>
      <c r="G48" s="745"/>
      <c r="H48" s="745"/>
      <c r="I48" s="745"/>
      <c r="J48" s="745"/>
      <c r="K48" s="745"/>
      <c r="L48" s="745"/>
      <c r="M48" s="745"/>
      <c r="N48" s="745"/>
      <c r="O48" s="745"/>
      <c r="P48" s="745"/>
      <c r="Q48" s="745"/>
      <c r="R48" s="746"/>
    </row>
    <row r="49" spans="2:18" x14ac:dyDescent="0.3">
      <c r="B49" s="744"/>
      <c r="C49" s="745"/>
      <c r="D49" s="745"/>
      <c r="E49" s="745"/>
      <c r="F49" s="745"/>
      <c r="G49" s="745"/>
      <c r="H49" s="745"/>
      <c r="I49" s="745"/>
      <c r="J49" s="745"/>
      <c r="K49" s="745"/>
      <c r="L49" s="745"/>
      <c r="M49" s="745"/>
      <c r="N49" s="745"/>
      <c r="O49" s="745"/>
      <c r="P49" s="745"/>
      <c r="Q49" s="745"/>
      <c r="R49" s="746"/>
    </row>
    <row r="50" spans="2:18" x14ac:dyDescent="0.3">
      <c r="B50" s="744"/>
      <c r="C50" s="745"/>
      <c r="D50" s="745"/>
      <c r="E50" s="745"/>
      <c r="F50" s="745"/>
      <c r="G50" s="745"/>
      <c r="H50" s="745"/>
      <c r="I50" s="745"/>
      <c r="J50" s="745"/>
      <c r="K50" s="745"/>
      <c r="L50" s="745"/>
      <c r="M50" s="745"/>
      <c r="N50" s="745"/>
      <c r="O50" s="745"/>
      <c r="P50" s="745"/>
      <c r="Q50" s="745"/>
      <c r="R50" s="746"/>
    </row>
    <row r="51" spans="2:18" x14ac:dyDescent="0.3">
      <c r="B51" s="744"/>
      <c r="C51" s="745"/>
      <c r="D51" s="745"/>
      <c r="E51" s="745"/>
      <c r="F51" s="745"/>
      <c r="G51" s="745"/>
      <c r="H51" s="745"/>
      <c r="I51" s="745"/>
      <c r="J51" s="745"/>
      <c r="K51" s="745"/>
      <c r="L51" s="745"/>
      <c r="M51" s="745"/>
      <c r="N51" s="745"/>
      <c r="O51" s="745"/>
      <c r="P51" s="745"/>
      <c r="Q51" s="745"/>
      <c r="R51" s="746"/>
    </row>
    <row r="52" spans="2:18" x14ac:dyDescent="0.3">
      <c r="B52" s="744"/>
      <c r="C52" s="745"/>
      <c r="D52" s="745"/>
      <c r="E52" s="745"/>
      <c r="F52" s="745"/>
      <c r="G52" s="745"/>
      <c r="H52" s="745"/>
      <c r="I52" s="745"/>
      <c r="J52" s="745"/>
      <c r="K52" s="745"/>
      <c r="L52" s="745"/>
      <c r="M52" s="745"/>
      <c r="N52" s="745"/>
      <c r="O52" s="745"/>
      <c r="P52" s="745"/>
      <c r="Q52" s="745"/>
      <c r="R52" s="746"/>
    </row>
    <row r="53" spans="2:18" x14ac:dyDescent="0.3">
      <c r="B53" s="744"/>
      <c r="C53" s="745"/>
      <c r="D53" s="745"/>
      <c r="E53" s="745"/>
      <c r="F53" s="745"/>
      <c r="G53" s="745"/>
      <c r="H53" s="745"/>
      <c r="I53" s="745"/>
      <c r="J53" s="745"/>
      <c r="K53" s="745"/>
      <c r="L53" s="745"/>
      <c r="M53" s="745"/>
      <c r="N53" s="745"/>
      <c r="O53" s="745"/>
      <c r="P53" s="745"/>
      <c r="Q53" s="745"/>
      <c r="R53" s="746"/>
    </row>
    <row r="54" spans="2:18" x14ac:dyDescent="0.3">
      <c r="B54" s="744"/>
      <c r="C54" s="745"/>
      <c r="D54" s="745"/>
      <c r="E54" s="745"/>
      <c r="F54" s="745"/>
      <c r="G54" s="745"/>
      <c r="H54" s="745"/>
      <c r="I54" s="745"/>
      <c r="J54" s="745"/>
      <c r="K54" s="745"/>
      <c r="L54" s="745"/>
      <c r="M54" s="745"/>
      <c r="N54" s="745"/>
      <c r="O54" s="745"/>
      <c r="P54" s="745"/>
      <c r="Q54" s="745"/>
      <c r="R54" s="746"/>
    </row>
    <row r="55" spans="2:18" x14ac:dyDescent="0.3">
      <c r="B55" s="744"/>
      <c r="C55" s="745"/>
      <c r="D55" s="745"/>
      <c r="E55" s="745"/>
      <c r="F55" s="745"/>
      <c r="G55" s="745"/>
      <c r="H55" s="745"/>
      <c r="I55" s="745"/>
      <c r="J55" s="745"/>
      <c r="K55" s="745"/>
      <c r="L55" s="745"/>
      <c r="M55" s="745"/>
      <c r="N55" s="745"/>
      <c r="O55" s="745"/>
      <c r="P55" s="745"/>
      <c r="Q55" s="745"/>
      <c r="R55" s="746"/>
    </row>
    <row r="56" spans="2:18" ht="15" thickBot="1" x14ac:dyDescent="0.35">
      <c r="B56" s="754"/>
      <c r="C56" s="780"/>
      <c r="D56" s="780"/>
      <c r="E56" s="780"/>
      <c r="F56" s="780"/>
      <c r="G56" s="780"/>
      <c r="H56" s="780"/>
      <c r="I56" s="780"/>
      <c r="J56" s="780"/>
      <c r="K56" s="780"/>
      <c r="L56" s="780"/>
      <c r="M56" s="780"/>
      <c r="N56" s="780"/>
      <c r="O56" s="780"/>
      <c r="P56" s="780"/>
      <c r="Q56" s="780"/>
      <c r="R56" s="781"/>
    </row>
  </sheetData>
  <mergeCells count="10">
    <mergeCell ref="B41:R56"/>
    <mergeCell ref="Q25:R25"/>
    <mergeCell ref="B25:P25"/>
    <mergeCell ref="B4:B6"/>
    <mergeCell ref="C4:C6"/>
    <mergeCell ref="D4:Q4"/>
    <mergeCell ref="R4:R6"/>
    <mergeCell ref="D5:J5"/>
    <mergeCell ref="K5:Q5"/>
    <mergeCell ref="B24:I24"/>
  </mergeCells>
  <dataValidations count="1">
    <dataValidation type="list" allowBlank="1" showInputMessage="1" showErrorMessage="1" sqref="Q25" xr:uid="{00000000-0002-0000-1000-000000000000}">
      <formula1>"V"</formula1>
    </dataValidation>
  </dataValidations>
  <pageMargins left="0.7" right="0.7" top="0.75" bottom="0.75" header="0.3" footer="0.3"/>
  <pageSetup paperSize="9" scale="70" orientation="landscape" horizontalDpi="0" verticalDpi="0"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7030A0"/>
  </sheetPr>
  <dimension ref="B3:M59"/>
  <sheetViews>
    <sheetView showGridLines="0" workbookViewId="0"/>
  </sheetViews>
  <sheetFormatPr defaultRowHeight="14.4" x14ac:dyDescent="0.3"/>
  <cols>
    <col min="1" max="1" width="5.6640625" customWidth="1"/>
    <col min="2" max="2" width="5.5546875" customWidth="1"/>
    <col min="3" max="3" width="30.109375" customWidth="1"/>
    <col min="5" max="5" width="9.88671875" customWidth="1"/>
    <col min="7" max="7" width="15.44140625" customWidth="1"/>
    <col min="8" max="8" width="13" customWidth="1"/>
    <col min="9" max="9" width="10.88671875" customWidth="1"/>
    <col min="10" max="10" width="17.5546875" customWidth="1"/>
    <col min="12" max="12" width="15.5546875" customWidth="1"/>
  </cols>
  <sheetData>
    <row r="3" spans="2:12" ht="15.6" x14ac:dyDescent="0.3">
      <c r="B3" s="104" t="s">
        <v>474</v>
      </c>
      <c r="C3" s="4"/>
      <c r="D3" s="4"/>
      <c r="E3" s="4"/>
      <c r="F3" s="4"/>
      <c r="G3" s="4"/>
      <c r="H3" s="4"/>
      <c r="I3" s="4"/>
      <c r="J3" s="4"/>
      <c r="K3" s="4"/>
      <c r="L3" s="4"/>
    </row>
    <row r="4" spans="2:12" x14ac:dyDescent="0.3">
      <c r="B4" s="4"/>
      <c r="C4" s="4"/>
      <c r="D4" s="4"/>
      <c r="E4" s="4"/>
      <c r="F4" s="4"/>
      <c r="G4" s="4"/>
      <c r="H4" s="4"/>
      <c r="I4" s="4"/>
      <c r="J4" s="4"/>
      <c r="K4" s="4"/>
      <c r="L4" s="4"/>
    </row>
    <row r="5" spans="2:12" hidden="1" x14ac:dyDescent="0.3">
      <c r="B5" s="4"/>
      <c r="C5" s="4" t="s">
        <v>285</v>
      </c>
      <c r="D5" s="4"/>
      <c r="E5" s="4"/>
      <c r="F5" s="4"/>
      <c r="G5" s="4"/>
      <c r="H5" s="4"/>
      <c r="I5" s="4"/>
      <c r="J5" s="4"/>
      <c r="K5" s="4"/>
      <c r="L5" s="4"/>
    </row>
    <row r="6" spans="2:12" hidden="1" x14ac:dyDescent="0.3">
      <c r="B6" s="4"/>
      <c r="C6" s="4"/>
      <c r="D6" s="4"/>
      <c r="E6" s="4"/>
      <c r="F6" s="4"/>
      <c r="G6" s="4"/>
      <c r="H6" s="4"/>
      <c r="I6" s="4"/>
      <c r="J6" s="4"/>
      <c r="K6" s="4"/>
      <c r="L6" s="4"/>
    </row>
    <row r="7" spans="2:12" hidden="1" x14ac:dyDescent="0.3">
      <c r="B7" s="4"/>
      <c r="C7" s="4" t="s">
        <v>286</v>
      </c>
      <c r="D7" s="4"/>
      <c r="E7" s="4"/>
      <c r="F7" s="4"/>
      <c r="G7" s="4"/>
      <c r="H7" s="4"/>
      <c r="I7" s="4"/>
      <c r="J7" s="4"/>
      <c r="K7" s="4"/>
      <c r="L7" s="4"/>
    </row>
    <row r="8" spans="2:12" hidden="1" x14ac:dyDescent="0.3">
      <c r="B8" s="4"/>
      <c r="C8" s="4"/>
      <c r="D8" s="4"/>
      <c r="E8" s="4"/>
      <c r="F8" s="4"/>
      <c r="G8" s="4"/>
      <c r="H8" s="4"/>
      <c r="I8" s="4"/>
      <c r="J8" s="4"/>
      <c r="K8" s="4"/>
      <c r="L8" s="4"/>
    </row>
    <row r="9" spans="2:12" ht="26.1" customHeight="1" x14ac:dyDescent="0.3">
      <c r="B9" s="800" t="s">
        <v>287</v>
      </c>
      <c r="C9" s="800" t="s">
        <v>475</v>
      </c>
      <c r="D9" s="800" t="s">
        <v>1132</v>
      </c>
      <c r="E9" s="806" t="s">
        <v>476</v>
      </c>
      <c r="F9" s="816"/>
      <c r="G9" s="816"/>
      <c r="H9" s="816"/>
      <c r="I9" s="816"/>
      <c r="J9" s="817"/>
      <c r="K9" s="800" t="s">
        <v>477</v>
      </c>
      <c r="L9" s="800" t="s">
        <v>478</v>
      </c>
    </row>
    <row r="10" spans="2:12" ht="31.5" customHeight="1" x14ac:dyDescent="0.3">
      <c r="B10" s="815"/>
      <c r="C10" s="815"/>
      <c r="D10" s="815"/>
      <c r="E10" s="806" t="s">
        <v>479</v>
      </c>
      <c r="F10" s="816"/>
      <c r="G10" s="817"/>
      <c r="H10" s="800" t="s">
        <v>301</v>
      </c>
      <c r="I10" s="800" t="s">
        <v>480</v>
      </c>
      <c r="J10" s="800" t="s">
        <v>481</v>
      </c>
      <c r="K10" s="815"/>
      <c r="L10" s="815"/>
    </row>
    <row r="11" spans="2:12" ht="27.6" x14ac:dyDescent="0.3">
      <c r="B11" s="801"/>
      <c r="C11" s="801"/>
      <c r="D11" s="801"/>
      <c r="E11" s="475" t="s">
        <v>482</v>
      </c>
      <c r="F11" s="475" t="s">
        <v>483</v>
      </c>
      <c r="G11" s="475" t="s">
        <v>484</v>
      </c>
      <c r="H11" s="801"/>
      <c r="I11" s="801"/>
      <c r="J11" s="801"/>
      <c r="K11" s="801"/>
      <c r="L11" s="801"/>
    </row>
    <row r="12" spans="2:12" x14ac:dyDescent="0.3">
      <c r="B12" s="527">
        <v>1</v>
      </c>
      <c r="C12" s="527">
        <v>2</v>
      </c>
      <c r="D12" s="527">
        <v>3</v>
      </c>
      <c r="E12" s="527">
        <v>4</v>
      </c>
      <c r="F12" s="527">
        <v>5</v>
      </c>
      <c r="G12" s="527">
        <v>6</v>
      </c>
      <c r="H12" s="527">
        <v>7</v>
      </c>
      <c r="I12" s="527">
        <v>8</v>
      </c>
      <c r="J12" s="527">
        <v>9</v>
      </c>
      <c r="K12" s="527">
        <v>10</v>
      </c>
      <c r="L12" s="527">
        <v>11</v>
      </c>
    </row>
    <row r="13" spans="2:12" x14ac:dyDescent="0.3">
      <c r="B13" s="46">
        <v>1</v>
      </c>
      <c r="C13" s="657" t="s">
        <v>1863</v>
      </c>
      <c r="D13" s="46" t="s">
        <v>286</v>
      </c>
      <c r="E13" s="46">
        <v>4</v>
      </c>
      <c r="F13" s="46">
        <v>0</v>
      </c>
      <c r="G13" s="46">
        <v>0</v>
      </c>
      <c r="H13" s="46">
        <v>2</v>
      </c>
      <c r="I13" s="46">
        <v>1</v>
      </c>
      <c r="J13" s="46">
        <v>0</v>
      </c>
      <c r="K13" s="46">
        <f>SUM(E13:J13)</f>
        <v>7</v>
      </c>
      <c r="L13" s="46">
        <f>AVERAGE(E13:J13)</f>
        <v>1.1666666666666667</v>
      </c>
    </row>
    <row r="14" spans="2:12" x14ac:dyDescent="0.3">
      <c r="B14" s="46">
        <v>2</v>
      </c>
      <c r="C14" s="94" t="s">
        <v>1866</v>
      </c>
      <c r="D14" s="46" t="s">
        <v>286</v>
      </c>
      <c r="E14" s="46">
        <v>15</v>
      </c>
      <c r="F14" s="46">
        <v>0</v>
      </c>
      <c r="G14" s="46">
        <v>0</v>
      </c>
      <c r="H14" s="46">
        <v>0</v>
      </c>
      <c r="I14" s="46">
        <v>0</v>
      </c>
      <c r="J14" s="46">
        <v>18</v>
      </c>
      <c r="K14" s="46">
        <f>SUM(E14:J14)</f>
        <v>33</v>
      </c>
      <c r="L14" s="46">
        <f>AVERAGE(E14:J14)</f>
        <v>5.5</v>
      </c>
    </row>
    <row r="15" spans="2:12" x14ac:dyDescent="0.3">
      <c r="B15" s="46">
        <v>3</v>
      </c>
      <c r="C15" s="656" t="s">
        <v>1868</v>
      </c>
      <c r="D15" s="46" t="s">
        <v>286</v>
      </c>
      <c r="E15" s="46">
        <v>0</v>
      </c>
      <c r="F15" s="46">
        <v>0</v>
      </c>
      <c r="G15" s="46">
        <v>0</v>
      </c>
      <c r="H15" s="46">
        <v>0</v>
      </c>
      <c r="I15" s="46">
        <v>0</v>
      </c>
      <c r="J15" s="46">
        <v>0</v>
      </c>
      <c r="K15" s="46">
        <f>SUM(E15:J15)</f>
        <v>0</v>
      </c>
      <c r="L15" s="46">
        <f>AVERAGE(E15:J15)</f>
        <v>0</v>
      </c>
    </row>
    <row r="16" spans="2:12" x14ac:dyDescent="0.3">
      <c r="B16" s="46">
        <v>4</v>
      </c>
      <c r="C16" s="95" t="s">
        <v>1873</v>
      </c>
      <c r="D16" s="46" t="s">
        <v>286</v>
      </c>
      <c r="E16" s="46">
        <v>13</v>
      </c>
      <c r="F16" s="46">
        <v>0</v>
      </c>
      <c r="G16" s="46">
        <v>0</v>
      </c>
      <c r="H16" s="46">
        <v>0</v>
      </c>
      <c r="I16" s="46">
        <v>1</v>
      </c>
      <c r="J16" s="46">
        <v>3</v>
      </c>
      <c r="K16" s="46">
        <f>SUM(E16:J16)</f>
        <v>17</v>
      </c>
      <c r="L16" s="46">
        <f>AVERAGE(E16:J16)</f>
        <v>2.8333333333333335</v>
      </c>
    </row>
    <row r="17" spans="2:13" x14ac:dyDescent="0.3">
      <c r="B17" s="46">
        <v>5</v>
      </c>
      <c r="C17" s="656" t="s">
        <v>1876</v>
      </c>
      <c r="D17" s="46" t="s">
        <v>286</v>
      </c>
      <c r="E17" s="46">
        <v>0</v>
      </c>
      <c r="F17" s="46">
        <v>0</v>
      </c>
      <c r="G17" s="46">
        <v>0</v>
      </c>
      <c r="H17" s="46">
        <v>0</v>
      </c>
      <c r="I17" s="46">
        <v>0</v>
      </c>
      <c r="J17" s="46">
        <v>0</v>
      </c>
      <c r="K17" s="46">
        <f t="shared" ref="K17:K25" si="0">SUM(E17:J17)</f>
        <v>0</v>
      </c>
      <c r="L17" s="46">
        <f t="shared" ref="L17:L25" si="1">AVERAGE(E17:J17)</f>
        <v>0</v>
      </c>
    </row>
    <row r="18" spans="2:13" x14ac:dyDescent="0.3">
      <c r="B18" s="46">
        <v>6</v>
      </c>
      <c r="C18" s="656" t="s">
        <v>1878</v>
      </c>
      <c r="D18" s="46" t="s">
        <v>286</v>
      </c>
      <c r="E18" s="46">
        <v>0</v>
      </c>
      <c r="F18" s="46">
        <v>0</v>
      </c>
      <c r="G18" s="46">
        <v>0</v>
      </c>
      <c r="H18" s="46">
        <v>0</v>
      </c>
      <c r="I18" s="46">
        <v>0</v>
      </c>
      <c r="J18" s="46">
        <v>0</v>
      </c>
      <c r="K18" s="46">
        <f t="shared" si="0"/>
        <v>0</v>
      </c>
      <c r="L18" s="46">
        <f t="shared" si="1"/>
        <v>0</v>
      </c>
    </row>
    <row r="19" spans="2:13" x14ac:dyDescent="0.3">
      <c r="B19" s="46">
        <v>7</v>
      </c>
      <c r="C19" s="656" t="s">
        <v>1881</v>
      </c>
      <c r="D19" s="46" t="s">
        <v>286</v>
      </c>
      <c r="E19" s="46">
        <v>0</v>
      </c>
      <c r="F19" s="46">
        <v>0</v>
      </c>
      <c r="G19" s="46">
        <v>0</v>
      </c>
      <c r="H19" s="46">
        <v>0</v>
      </c>
      <c r="I19" s="46">
        <v>0</v>
      </c>
      <c r="J19" s="46">
        <v>0</v>
      </c>
      <c r="K19" s="46">
        <f t="shared" si="0"/>
        <v>0</v>
      </c>
      <c r="L19" s="46">
        <f t="shared" si="1"/>
        <v>0</v>
      </c>
    </row>
    <row r="20" spans="2:13" x14ac:dyDescent="0.3">
      <c r="B20" s="46">
        <v>8</v>
      </c>
      <c r="C20" s="95" t="s">
        <v>1883</v>
      </c>
      <c r="D20" s="46" t="s">
        <v>286</v>
      </c>
      <c r="E20" s="46">
        <v>14</v>
      </c>
      <c r="F20" s="46">
        <v>0</v>
      </c>
      <c r="G20" s="46">
        <v>0</v>
      </c>
      <c r="H20" s="46">
        <v>1</v>
      </c>
      <c r="I20" s="46">
        <v>1</v>
      </c>
      <c r="J20" s="46">
        <v>20</v>
      </c>
      <c r="K20" s="46">
        <f t="shared" si="0"/>
        <v>36</v>
      </c>
      <c r="L20" s="46">
        <f t="shared" si="1"/>
        <v>6</v>
      </c>
    </row>
    <row r="21" spans="2:13" x14ac:dyDescent="0.3">
      <c r="B21" s="46">
        <v>9</v>
      </c>
      <c r="C21" s="95" t="s">
        <v>1886</v>
      </c>
      <c r="D21" s="46" t="s">
        <v>286</v>
      </c>
      <c r="E21" s="46">
        <v>19</v>
      </c>
      <c r="F21" s="46">
        <v>0</v>
      </c>
      <c r="G21" s="46">
        <v>0</v>
      </c>
      <c r="H21" s="46">
        <v>0</v>
      </c>
      <c r="I21" s="46">
        <v>0</v>
      </c>
      <c r="J21" s="46">
        <v>4</v>
      </c>
      <c r="K21" s="46">
        <f t="shared" si="0"/>
        <v>23</v>
      </c>
      <c r="L21" s="46">
        <f t="shared" si="1"/>
        <v>3.8333333333333335</v>
      </c>
    </row>
    <row r="22" spans="2:13" x14ac:dyDescent="0.3">
      <c r="B22" s="46">
        <v>10</v>
      </c>
      <c r="C22" s="656" t="s">
        <v>1889</v>
      </c>
      <c r="D22" s="46" t="s">
        <v>286</v>
      </c>
      <c r="E22" s="46">
        <v>0</v>
      </c>
      <c r="F22" s="46">
        <v>0</v>
      </c>
      <c r="G22" s="46">
        <v>0</v>
      </c>
      <c r="H22" s="46">
        <v>0</v>
      </c>
      <c r="I22" s="46">
        <v>0</v>
      </c>
      <c r="J22" s="46">
        <v>0</v>
      </c>
      <c r="K22" s="46">
        <f t="shared" si="0"/>
        <v>0</v>
      </c>
      <c r="L22" s="46">
        <f t="shared" si="1"/>
        <v>0</v>
      </c>
    </row>
    <row r="23" spans="2:13" x14ac:dyDescent="0.3">
      <c r="B23" s="46">
        <v>11</v>
      </c>
      <c r="C23" s="95" t="s">
        <v>1891</v>
      </c>
      <c r="D23" s="46" t="s">
        <v>286</v>
      </c>
      <c r="E23" s="46">
        <v>29</v>
      </c>
      <c r="F23" s="46">
        <v>0</v>
      </c>
      <c r="G23" s="46">
        <v>0</v>
      </c>
      <c r="H23" s="46">
        <v>4</v>
      </c>
      <c r="I23" s="46">
        <v>6</v>
      </c>
      <c r="J23" s="46">
        <v>20</v>
      </c>
      <c r="K23" s="46">
        <f t="shared" si="0"/>
        <v>59</v>
      </c>
      <c r="L23" s="46">
        <f t="shared" si="1"/>
        <v>9.8333333333333339</v>
      </c>
    </row>
    <row r="24" spans="2:13" x14ac:dyDescent="0.3">
      <c r="B24" s="46">
        <v>12</v>
      </c>
      <c r="C24" s="95" t="s">
        <v>1894</v>
      </c>
      <c r="D24" s="46" t="s">
        <v>286</v>
      </c>
      <c r="E24" s="46">
        <v>17</v>
      </c>
      <c r="F24" s="46">
        <v>0</v>
      </c>
      <c r="G24" s="46">
        <v>0</v>
      </c>
      <c r="H24" s="46">
        <v>4</v>
      </c>
      <c r="I24" s="46">
        <v>0</v>
      </c>
      <c r="J24" s="46">
        <v>16</v>
      </c>
      <c r="K24" s="46">
        <f t="shared" si="0"/>
        <v>37</v>
      </c>
      <c r="L24" s="46">
        <f t="shared" si="1"/>
        <v>6.166666666666667</v>
      </c>
    </row>
    <row r="25" spans="2:13" x14ac:dyDescent="0.3">
      <c r="B25" s="46">
        <v>13</v>
      </c>
      <c r="C25" s="95" t="s">
        <v>1899</v>
      </c>
      <c r="D25" s="46" t="s">
        <v>286</v>
      </c>
      <c r="E25" s="46">
        <v>19</v>
      </c>
      <c r="F25" s="46">
        <v>0</v>
      </c>
      <c r="G25" s="46">
        <v>0</v>
      </c>
      <c r="H25" s="46">
        <v>0</v>
      </c>
      <c r="I25" s="46">
        <v>0</v>
      </c>
      <c r="J25" s="46">
        <v>2</v>
      </c>
      <c r="K25" s="46">
        <f t="shared" si="0"/>
        <v>21</v>
      </c>
      <c r="L25" s="46">
        <f t="shared" si="1"/>
        <v>3.5</v>
      </c>
    </row>
    <row r="26" spans="2:13" x14ac:dyDescent="0.3">
      <c r="B26" s="46">
        <v>14</v>
      </c>
      <c r="C26" s="95" t="s">
        <v>1900</v>
      </c>
      <c r="D26" s="46" t="s">
        <v>286</v>
      </c>
      <c r="E26" s="46">
        <v>6</v>
      </c>
      <c r="F26" s="46">
        <v>0</v>
      </c>
      <c r="G26" s="46">
        <v>0</v>
      </c>
      <c r="H26" s="46">
        <v>0</v>
      </c>
      <c r="I26" s="46">
        <v>0</v>
      </c>
      <c r="J26" s="46">
        <v>0</v>
      </c>
      <c r="K26" s="46">
        <f>SUM(E26:J26)</f>
        <v>6</v>
      </c>
      <c r="L26" s="46">
        <f>AVERAGE(E26:J26)</f>
        <v>1</v>
      </c>
    </row>
    <row r="27" spans="2:13" x14ac:dyDescent="0.3">
      <c r="B27" s="46">
        <v>15</v>
      </c>
      <c r="C27" s="95" t="s">
        <v>1904</v>
      </c>
      <c r="D27" s="46" t="s">
        <v>286</v>
      </c>
      <c r="E27" s="46">
        <v>22</v>
      </c>
      <c r="F27" s="46">
        <v>0</v>
      </c>
      <c r="G27" s="46">
        <v>0</v>
      </c>
      <c r="H27" s="46">
        <v>0</v>
      </c>
      <c r="I27" s="46">
        <v>0</v>
      </c>
      <c r="J27" s="46">
        <v>4</v>
      </c>
      <c r="K27" s="46">
        <f>SUM(E27:J27)</f>
        <v>26</v>
      </c>
      <c r="L27" s="46">
        <f>AVERAGE(E27:J27)</f>
        <v>4.333333333333333</v>
      </c>
    </row>
    <row r="28" spans="2:13" x14ac:dyDescent="0.3">
      <c r="B28" s="46">
        <v>16</v>
      </c>
      <c r="C28" s="95" t="s">
        <v>1906</v>
      </c>
      <c r="D28" s="46" t="s">
        <v>286</v>
      </c>
      <c r="E28" s="46">
        <v>26</v>
      </c>
      <c r="F28" s="46">
        <v>0</v>
      </c>
      <c r="G28" s="46">
        <v>0</v>
      </c>
      <c r="H28" s="46">
        <v>3</v>
      </c>
      <c r="I28" s="46">
        <v>2</v>
      </c>
      <c r="J28" s="46">
        <v>9</v>
      </c>
      <c r="K28" s="46">
        <f>SUM(E28:J28)</f>
        <v>40</v>
      </c>
      <c r="L28" s="46">
        <f>AVERAGE(E28:J28)</f>
        <v>6.666666666666667</v>
      </c>
    </row>
    <row r="29" spans="2:13" x14ac:dyDescent="0.3">
      <c r="B29" s="814" t="s">
        <v>1135</v>
      </c>
      <c r="C29" s="814"/>
      <c r="D29" s="814"/>
      <c r="E29" s="814"/>
      <c r="F29" s="814"/>
      <c r="G29" s="814"/>
      <c r="H29" s="814"/>
      <c r="I29" s="814"/>
      <c r="J29" s="814"/>
      <c r="K29" s="303">
        <f>AVERAGE(K13:K28)</f>
        <v>19.0625</v>
      </c>
      <c r="L29" s="67"/>
      <c r="M29" s="325"/>
    </row>
    <row r="30" spans="2:13" x14ac:dyDescent="0.3">
      <c r="B30" s="814" t="s">
        <v>1136</v>
      </c>
      <c r="C30" s="814"/>
      <c r="D30" s="814"/>
      <c r="E30" s="814"/>
      <c r="F30" s="814"/>
      <c r="G30" s="814"/>
      <c r="H30" s="814"/>
      <c r="I30" s="814"/>
      <c r="J30" s="814"/>
      <c r="K30" s="67"/>
      <c r="L30" s="303">
        <f>AVERAGE(L13:L28)</f>
        <v>3.177083333333333</v>
      </c>
      <c r="M30" s="445"/>
    </row>
    <row r="31" spans="2:13" x14ac:dyDescent="0.3">
      <c r="B31" s="770" t="s">
        <v>1168</v>
      </c>
      <c r="C31" s="770"/>
      <c r="D31" s="770"/>
      <c r="E31" s="770"/>
      <c r="F31" s="770"/>
      <c r="G31" s="770"/>
      <c r="H31" s="770"/>
      <c r="I31" s="770"/>
      <c r="J31" s="770"/>
      <c r="K31" s="769" t="s">
        <v>286</v>
      </c>
      <c r="L31" s="769"/>
      <c r="M31" s="101"/>
    </row>
    <row r="32" spans="2:13" ht="15" thickBot="1" x14ac:dyDescent="0.35"/>
    <row r="33" spans="2:12" x14ac:dyDescent="0.3">
      <c r="B33" s="189" t="s">
        <v>343</v>
      </c>
      <c r="C33" s="153"/>
      <c r="D33" s="153"/>
      <c r="E33" s="153"/>
      <c r="F33" s="153"/>
      <c r="G33" s="153"/>
      <c r="H33" s="153"/>
      <c r="I33" s="153"/>
      <c r="J33" s="153"/>
      <c r="K33" s="153"/>
      <c r="L33" s="154"/>
    </row>
    <row r="34" spans="2:12" ht="30" customHeight="1" x14ac:dyDescent="0.3">
      <c r="B34" s="744" t="s">
        <v>1133</v>
      </c>
      <c r="C34" s="745"/>
      <c r="D34" s="745"/>
      <c r="E34" s="745"/>
      <c r="F34" s="745"/>
      <c r="G34" s="745"/>
      <c r="H34" s="745"/>
      <c r="I34" s="745"/>
      <c r="J34" s="745"/>
      <c r="K34" s="745"/>
      <c r="L34" s="746"/>
    </row>
    <row r="35" spans="2:12" x14ac:dyDescent="0.3">
      <c r="B35" s="293"/>
      <c r="L35" s="156"/>
    </row>
    <row r="36" spans="2:12" x14ac:dyDescent="0.3">
      <c r="B36" s="155" t="s">
        <v>1134</v>
      </c>
      <c r="L36" s="156"/>
    </row>
    <row r="37" spans="2:12" x14ac:dyDescent="0.3">
      <c r="B37" s="155" t="s">
        <v>485</v>
      </c>
      <c r="L37" s="156"/>
    </row>
    <row r="38" spans="2:12" x14ac:dyDescent="0.3">
      <c r="B38" s="155" t="s">
        <v>486</v>
      </c>
      <c r="L38" s="156"/>
    </row>
    <row r="39" spans="2:12" ht="15" thickBot="1" x14ac:dyDescent="0.35">
      <c r="B39" s="157" t="s">
        <v>487</v>
      </c>
      <c r="C39" s="158"/>
      <c r="D39" s="158"/>
      <c r="E39" s="158"/>
      <c r="F39" s="158"/>
      <c r="G39" s="158"/>
      <c r="H39" s="158"/>
      <c r="I39" s="158"/>
      <c r="J39" s="158"/>
      <c r="K39" s="158"/>
      <c r="L39" s="159"/>
    </row>
    <row r="41" spans="2:12" ht="15" thickBot="1" x14ac:dyDescent="0.35"/>
    <row r="42" spans="2:12" x14ac:dyDescent="0.3">
      <c r="B42" s="605"/>
      <c r="C42" s="153"/>
      <c r="D42" s="599"/>
      <c r="E42" s="153"/>
      <c r="F42" s="153"/>
      <c r="G42" s="153"/>
      <c r="H42" s="153"/>
      <c r="I42" s="153"/>
      <c r="J42" s="153"/>
      <c r="K42" s="153"/>
      <c r="L42" s="154"/>
    </row>
    <row r="43" spans="2:12" x14ac:dyDescent="0.3">
      <c r="B43" s="830" t="s">
        <v>1238</v>
      </c>
      <c r="C43" s="819"/>
      <c r="D43" s="820"/>
      <c r="F43" s="818" t="s">
        <v>1245</v>
      </c>
      <c r="G43" s="819"/>
      <c r="H43" s="819"/>
      <c r="I43" s="820"/>
      <c r="L43" s="156"/>
    </row>
    <row r="44" spans="2:12" x14ac:dyDescent="0.3">
      <c r="B44" s="602" t="s">
        <v>1235</v>
      </c>
      <c r="C44" s="67"/>
      <c r="D44" s="67"/>
      <c r="F44" s="827" t="s">
        <v>1235</v>
      </c>
      <c r="G44" s="828"/>
      <c r="H44" s="828"/>
      <c r="I44" s="826"/>
      <c r="L44" s="156"/>
    </row>
    <row r="45" spans="2:12" x14ac:dyDescent="0.3">
      <c r="B45" s="821"/>
      <c r="C45" s="67" t="s">
        <v>1220</v>
      </c>
      <c r="D45" s="70" t="s">
        <v>1223</v>
      </c>
      <c r="F45" s="821"/>
      <c r="G45" s="825" t="s">
        <v>1220</v>
      </c>
      <c r="H45" s="826"/>
      <c r="I45" s="67">
        <v>2</v>
      </c>
      <c r="L45" s="156"/>
    </row>
    <row r="46" spans="2:12" x14ac:dyDescent="0.3">
      <c r="B46" s="822"/>
      <c r="C46" s="67" t="s">
        <v>1221</v>
      </c>
      <c r="D46" s="70" t="s">
        <v>1224</v>
      </c>
      <c r="F46" s="822"/>
      <c r="G46" s="825" t="s">
        <v>1221</v>
      </c>
      <c r="H46" s="826"/>
      <c r="I46" s="67">
        <v>1</v>
      </c>
      <c r="L46" s="156"/>
    </row>
    <row r="47" spans="2:12" x14ac:dyDescent="0.3">
      <c r="B47" s="602" t="s">
        <v>1236</v>
      </c>
      <c r="C47" s="67"/>
      <c r="D47" s="70" t="s">
        <v>1223</v>
      </c>
      <c r="F47" s="603" t="s">
        <v>1236</v>
      </c>
      <c r="G47" s="598"/>
      <c r="H47" s="598"/>
      <c r="I47" s="67">
        <v>4</v>
      </c>
      <c r="L47" s="156"/>
    </row>
    <row r="48" spans="2:12" x14ac:dyDescent="0.3">
      <c r="B48" s="602" t="s">
        <v>1237</v>
      </c>
      <c r="C48" s="67"/>
      <c r="D48" s="70" t="s">
        <v>1223</v>
      </c>
      <c r="F48" s="603" t="s">
        <v>1237</v>
      </c>
      <c r="G48" s="598"/>
      <c r="H48" s="598"/>
      <c r="I48" s="67">
        <v>1</v>
      </c>
      <c r="L48" s="156"/>
    </row>
    <row r="49" spans="2:12" x14ac:dyDescent="0.3">
      <c r="B49" s="603" t="s">
        <v>1222</v>
      </c>
      <c r="C49" s="598"/>
      <c r="D49" s="405"/>
      <c r="F49" s="827" t="s">
        <v>1222</v>
      </c>
      <c r="G49" s="828"/>
      <c r="H49" s="826"/>
      <c r="I49" s="67"/>
      <c r="L49" s="156"/>
    </row>
    <row r="50" spans="2:12" x14ac:dyDescent="0.3">
      <c r="B50" s="600"/>
      <c r="C50" s="67" t="s">
        <v>1225</v>
      </c>
      <c r="D50" s="70" t="s">
        <v>1230</v>
      </c>
      <c r="F50" s="600"/>
      <c r="G50" s="825" t="s">
        <v>1225</v>
      </c>
      <c r="H50" s="826"/>
      <c r="I50" s="67">
        <v>12</v>
      </c>
      <c r="L50" s="156"/>
    </row>
    <row r="51" spans="2:12" x14ac:dyDescent="0.3">
      <c r="B51" s="604"/>
      <c r="C51" s="67" t="s">
        <v>1226</v>
      </c>
      <c r="D51" s="70" t="s">
        <v>1231</v>
      </c>
      <c r="F51" s="604"/>
      <c r="G51" s="67" t="s">
        <v>1226</v>
      </c>
      <c r="H51" s="67"/>
      <c r="I51" s="67">
        <v>10</v>
      </c>
      <c r="L51" s="156"/>
    </row>
    <row r="52" spans="2:12" ht="62.4" x14ac:dyDescent="0.3">
      <c r="B52" s="604"/>
      <c r="C52" s="612" t="s">
        <v>1227</v>
      </c>
      <c r="D52" s="70" t="s">
        <v>1232</v>
      </c>
      <c r="F52" s="604"/>
      <c r="G52" s="823" t="s">
        <v>1246</v>
      </c>
      <c r="H52" s="824"/>
      <c r="I52" s="67">
        <v>8</v>
      </c>
      <c r="L52" s="156"/>
    </row>
    <row r="53" spans="2:12" ht="78" x14ac:dyDescent="0.3">
      <c r="B53" s="604"/>
      <c r="C53" s="612" t="s">
        <v>1228</v>
      </c>
      <c r="D53" s="70" t="s">
        <v>1233</v>
      </c>
      <c r="F53" s="604"/>
      <c r="G53" s="823" t="s">
        <v>1228</v>
      </c>
      <c r="H53" s="824"/>
      <c r="I53" s="67">
        <v>6</v>
      </c>
      <c r="L53" s="156"/>
    </row>
    <row r="54" spans="2:12" ht="46.8" x14ac:dyDescent="0.3">
      <c r="B54" s="601"/>
      <c r="C54" s="612" t="s">
        <v>1229</v>
      </c>
      <c r="D54" s="70" t="s">
        <v>1234</v>
      </c>
      <c r="F54" s="601"/>
      <c r="G54" s="829" t="s">
        <v>1247</v>
      </c>
      <c r="H54" s="824"/>
      <c r="I54" s="67">
        <v>4</v>
      </c>
      <c r="L54" s="156"/>
    </row>
    <row r="55" spans="2:12" ht="15" thickBot="1" x14ac:dyDescent="0.35">
      <c r="B55" s="157"/>
      <c r="C55" s="158"/>
      <c r="D55" s="158"/>
      <c r="E55" s="158"/>
      <c r="F55" s="158"/>
      <c r="G55" s="158"/>
      <c r="H55" s="158"/>
      <c r="I55" s="158"/>
      <c r="J55" s="158"/>
      <c r="K55" s="158"/>
      <c r="L55" s="159"/>
    </row>
    <row r="56" spans="2:12" ht="15" thickBot="1" x14ac:dyDescent="0.35"/>
    <row r="57" spans="2:12" x14ac:dyDescent="0.3">
      <c r="B57" s="477" t="s">
        <v>697</v>
      </c>
      <c r="C57" s="232"/>
      <c r="D57" s="153"/>
      <c r="E57" s="153"/>
      <c r="F57" s="153"/>
      <c r="G57" s="153"/>
      <c r="H57" s="153"/>
      <c r="I57" s="153"/>
      <c r="J57" s="153"/>
      <c r="K57" s="153"/>
      <c r="L57" s="154"/>
    </row>
    <row r="58" spans="2:12" ht="409.5" customHeight="1" x14ac:dyDescent="0.3">
      <c r="B58" s="744" t="s">
        <v>1938</v>
      </c>
      <c r="C58" s="745"/>
      <c r="D58" s="745"/>
      <c r="E58" s="745"/>
      <c r="F58" s="745"/>
      <c r="G58" s="745"/>
      <c r="H58" s="745"/>
      <c r="I58" s="745"/>
      <c r="J58" s="745"/>
      <c r="K58" s="745"/>
      <c r="L58" s="746"/>
    </row>
    <row r="59" spans="2:12" ht="15" thickBot="1" x14ac:dyDescent="0.35">
      <c r="B59" s="754"/>
      <c r="C59" s="780"/>
      <c r="D59" s="780"/>
      <c r="E59" s="780"/>
      <c r="F59" s="780"/>
      <c r="G59" s="780"/>
      <c r="H59" s="780"/>
      <c r="I59" s="780"/>
      <c r="J59" s="780"/>
      <c r="K59" s="780"/>
      <c r="L59" s="781"/>
    </row>
  </sheetData>
  <mergeCells count="28">
    <mergeCell ref="B34:L34"/>
    <mergeCell ref="F43:I43"/>
    <mergeCell ref="B58:L59"/>
    <mergeCell ref="F45:F46"/>
    <mergeCell ref="G52:H52"/>
    <mergeCell ref="G45:H45"/>
    <mergeCell ref="G46:H46"/>
    <mergeCell ref="F49:H49"/>
    <mergeCell ref="G50:H50"/>
    <mergeCell ref="G53:H53"/>
    <mergeCell ref="G54:H54"/>
    <mergeCell ref="F44:I44"/>
    <mergeCell ref="B43:D43"/>
    <mergeCell ref="B45:B46"/>
    <mergeCell ref="B29:J29"/>
    <mergeCell ref="B30:J30"/>
    <mergeCell ref="K31:L31"/>
    <mergeCell ref="L9:L11"/>
    <mergeCell ref="E10:G10"/>
    <mergeCell ref="H10:H11"/>
    <mergeCell ref="I10:I11"/>
    <mergeCell ref="J10:J11"/>
    <mergeCell ref="B9:B11"/>
    <mergeCell ref="C9:C11"/>
    <mergeCell ref="D9:D11"/>
    <mergeCell ref="E9:J9"/>
    <mergeCell ref="K9:K11"/>
    <mergeCell ref="B31:J31"/>
  </mergeCells>
  <dataValidations count="2">
    <dataValidation type="list" allowBlank="1" showInputMessage="1" showErrorMessage="1" sqref="D13:D28" xr:uid="{00000000-0002-0000-1100-000000000000}">
      <formula1>$C$6:$C$7</formula1>
    </dataValidation>
    <dataValidation type="list" allowBlank="1" showInputMessage="1" showErrorMessage="1" sqref="K31" xr:uid="{00000000-0002-0000-1100-000001000000}">
      <formula1>"V"</formula1>
    </dataValidation>
  </dataValidations>
  <pageMargins left="0.7" right="0.7" top="0.75" bottom="0.75" header="0.3" footer="0.3"/>
  <pageSetup scale="85" orientation="landscape" horizontalDpi="300" verticalDpi="300"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7030A0"/>
  </sheetPr>
  <dimension ref="B3:K55"/>
  <sheetViews>
    <sheetView showGridLines="0" workbookViewId="0"/>
  </sheetViews>
  <sheetFormatPr defaultRowHeight="14.4" x14ac:dyDescent="0.3"/>
  <cols>
    <col min="1" max="1" width="3" customWidth="1"/>
    <col min="2" max="2" width="5.5546875" customWidth="1"/>
    <col min="3" max="3" width="23.5546875" style="22" customWidth="1"/>
    <col min="4" max="4" width="11" bestFit="1" customWidth="1"/>
    <col min="5" max="5" width="20.6640625" customWidth="1"/>
    <col min="6" max="6" width="11.88671875" style="75" customWidth="1"/>
    <col min="7" max="7" width="15" bestFit="1" customWidth="1"/>
    <col min="8" max="9" width="12.44140625" style="62" customWidth="1"/>
    <col min="10" max="10" width="18.88671875" style="62" customWidth="1"/>
    <col min="11" max="11" width="18.6640625" style="62" customWidth="1"/>
  </cols>
  <sheetData>
    <row r="3" spans="2:11" ht="15.6" x14ac:dyDescent="0.3">
      <c r="B3" s="23" t="s">
        <v>488</v>
      </c>
      <c r="C3" s="4"/>
      <c r="D3" s="4"/>
      <c r="E3" s="4"/>
      <c r="F3" s="4"/>
      <c r="G3" s="4"/>
      <c r="H3" s="4"/>
      <c r="I3" s="4"/>
      <c r="J3" s="4"/>
      <c r="K3" s="4"/>
    </row>
    <row r="4" spans="2:11" ht="8.4" customHeight="1" x14ac:dyDescent="0.3">
      <c r="B4" s="4"/>
      <c r="C4" s="4"/>
      <c r="D4" s="4"/>
      <c r="E4" s="4"/>
      <c r="F4" s="4"/>
      <c r="G4" s="4"/>
      <c r="H4" s="4"/>
      <c r="I4" s="4"/>
      <c r="J4" s="4"/>
      <c r="K4" s="4"/>
    </row>
    <row r="5" spans="2:11" ht="3.9" hidden="1" customHeight="1" x14ac:dyDescent="0.3">
      <c r="B5" s="4"/>
      <c r="C5" s="4"/>
      <c r="D5" s="4"/>
      <c r="E5" s="4"/>
      <c r="F5" s="4"/>
      <c r="G5" s="4" t="s">
        <v>403</v>
      </c>
      <c r="H5" s="4"/>
      <c r="I5" s="4"/>
      <c r="J5" s="4"/>
      <c r="K5" s="4"/>
    </row>
    <row r="6" spans="2:11" hidden="1" x14ac:dyDescent="0.3">
      <c r="B6" s="4"/>
      <c r="C6" s="4"/>
      <c r="D6" s="4"/>
      <c r="E6" s="4"/>
      <c r="F6" s="4"/>
      <c r="G6" s="4"/>
      <c r="H6" s="4"/>
      <c r="I6" s="4"/>
      <c r="J6" s="4"/>
      <c r="K6" s="4"/>
    </row>
    <row r="7" spans="2:11" hidden="1" x14ac:dyDescent="0.3">
      <c r="B7" s="4"/>
      <c r="C7" s="4"/>
      <c r="D7" s="4"/>
      <c r="E7" s="4"/>
      <c r="F7" s="4"/>
      <c r="G7" s="4" t="s">
        <v>404</v>
      </c>
      <c r="H7" s="4"/>
      <c r="I7" s="4"/>
      <c r="J7" s="4"/>
      <c r="K7" s="4"/>
    </row>
    <row r="8" spans="2:11" hidden="1" x14ac:dyDescent="0.3">
      <c r="B8" s="4"/>
      <c r="C8" s="4"/>
      <c r="D8" s="4"/>
      <c r="E8" s="4"/>
      <c r="F8" s="4"/>
      <c r="G8" s="4" t="s">
        <v>405</v>
      </c>
      <c r="H8" s="4"/>
      <c r="I8" s="4"/>
      <c r="J8" s="4"/>
      <c r="K8" s="4"/>
    </row>
    <row r="9" spans="2:11" hidden="1" x14ac:dyDescent="0.3">
      <c r="B9" s="4"/>
      <c r="C9" s="4"/>
      <c r="D9" s="4"/>
      <c r="E9" s="4"/>
      <c r="F9" s="4"/>
      <c r="G9" s="4" t="s">
        <v>406</v>
      </c>
      <c r="H9" s="4"/>
      <c r="I9" s="4"/>
      <c r="J9" s="4"/>
      <c r="K9" s="4"/>
    </row>
    <row r="10" spans="2:11" hidden="1" x14ac:dyDescent="0.3">
      <c r="B10" s="4"/>
      <c r="C10" s="4"/>
      <c r="D10" s="4"/>
      <c r="E10" s="4"/>
      <c r="F10" s="4"/>
      <c r="G10" s="4" t="s">
        <v>407</v>
      </c>
      <c r="H10" s="4"/>
      <c r="I10" s="4"/>
      <c r="J10" s="4"/>
      <c r="K10" s="4"/>
    </row>
    <row r="11" spans="2:11" hidden="1" x14ac:dyDescent="0.3">
      <c r="B11" s="4"/>
      <c r="C11" s="4"/>
      <c r="D11" s="4"/>
      <c r="E11" s="4"/>
      <c r="F11" s="4"/>
      <c r="G11" s="4" t="s">
        <v>408</v>
      </c>
      <c r="H11" s="4"/>
      <c r="I11" s="4"/>
      <c r="J11" s="4"/>
      <c r="K11" s="4"/>
    </row>
    <row r="12" spans="2:11" x14ac:dyDescent="0.3">
      <c r="B12" s="4"/>
      <c r="C12" s="4"/>
      <c r="D12" s="4"/>
      <c r="E12" s="4"/>
      <c r="F12" s="4"/>
      <c r="G12" s="4"/>
      <c r="H12" s="4"/>
      <c r="I12" s="4"/>
      <c r="J12" s="4"/>
      <c r="K12" s="4"/>
    </row>
    <row r="13" spans="2:11" ht="55.2" x14ac:dyDescent="0.3">
      <c r="B13" s="81" t="s">
        <v>287</v>
      </c>
      <c r="C13" s="81" t="s">
        <v>409</v>
      </c>
      <c r="D13" s="81" t="s">
        <v>410</v>
      </c>
      <c r="E13" s="81" t="s">
        <v>411</v>
      </c>
      <c r="F13" s="81" t="s">
        <v>412</v>
      </c>
      <c r="G13" s="81" t="s">
        <v>414</v>
      </c>
      <c r="H13" s="81" t="s">
        <v>415</v>
      </c>
      <c r="I13" s="105" t="s">
        <v>416</v>
      </c>
      <c r="J13" s="81" t="s">
        <v>489</v>
      </c>
      <c r="K13" s="81" t="s">
        <v>418</v>
      </c>
    </row>
    <row r="14" spans="2:11" ht="14.4" customHeight="1" x14ac:dyDescent="0.3">
      <c r="B14" s="93">
        <v>1</v>
      </c>
      <c r="C14" s="93">
        <v>2</v>
      </c>
      <c r="D14" s="93">
        <v>3</v>
      </c>
      <c r="E14" s="93">
        <v>4</v>
      </c>
      <c r="F14" s="93">
        <v>5</v>
      </c>
      <c r="G14" s="93">
        <v>6</v>
      </c>
      <c r="H14" s="93">
        <v>7</v>
      </c>
      <c r="I14" s="93">
        <v>8</v>
      </c>
      <c r="J14" s="93">
        <v>9</v>
      </c>
      <c r="K14" s="93">
        <v>10</v>
      </c>
    </row>
    <row r="15" spans="2:11" ht="14.4" customHeight="1" x14ac:dyDescent="0.3">
      <c r="B15" s="46">
        <v>1</v>
      </c>
      <c r="C15" s="95" t="s">
        <v>82</v>
      </c>
      <c r="D15" s="46" t="s">
        <v>82</v>
      </c>
      <c r="E15" s="95" t="s">
        <v>82</v>
      </c>
      <c r="F15" s="46" t="s">
        <v>82</v>
      </c>
      <c r="G15" s="46"/>
      <c r="H15" s="46" t="s">
        <v>82</v>
      </c>
      <c r="I15" s="46" t="s">
        <v>82</v>
      </c>
      <c r="J15" s="46" t="s">
        <v>82</v>
      </c>
      <c r="K15" s="46"/>
    </row>
    <row r="16" spans="2:11" x14ac:dyDescent="0.3">
      <c r="B16" s="46">
        <v>2</v>
      </c>
      <c r="C16" s="95" t="s">
        <v>82</v>
      </c>
      <c r="D16" s="46" t="s">
        <v>82</v>
      </c>
      <c r="E16" s="95" t="s">
        <v>82</v>
      </c>
      <c r="F16" s="46" t="s">
        <v>82</v>
      </c>
      <c r="G16" s="46"/>
      <c r="H16" s="46" t="s">
        <v>82</v>
      </c>
      <c r="I16" s="46" t="s">
        <v>82</v>
      </c>
      <c r="J16" s="46" t="s">
        <v>82</v>
      </c>
      <c r="K16" s="46"/>
    </row>
    <row r="17" spans="2:11" x14ac:dyDescent="0.3">
      <c r="B17" s="46">
        <v>3</v>
      </c>
      <c r="C17" s="95" t="s">
        <v>82</v>
      </c>
      <c r="D17" s="46" t="s">
        <v>82</v>
      </c>
      <c r="E17" s="95" t="s">
        <v>82</v>
      </c>
      <c r="F17" s="46" t="s">
        <v>82</v>
      </c>
      <c r="G17" s="46"/>
      <c r="H17" s="46" t="s">
        <v>82</v>
      </c>
      <c r="I17" s="46" t="s">
        <v>82</v>
      </c>
      <c r="J17" s="46" t="s">
        <v>82</v>
      </c>
      <c r="K17" s="46"/>
    </row>
    <row r="18" spans="2:11" x14ac:dyDescent="0.3">
      <c r="B18" s="46">
        <v>4</v>
      </c>
      <c r="C18" s="95" t="s">
        <v>82</v>
      </c>
      <c r="D18" s="46" t="s">
        <v>82</v>
      </c>
      <c r="E18" s="95" t="s">
        <v>82</v>
      </c>
      <c r="F18" s="46" t="s">
        <v>82</v>
      </c>
      <c r="G18" s="46"/>
      <c r="H18" s="46" t="s">
        <v>82</v>
      </c>
      <c r="I18" s="46" t="s">
        <v>82</v>
      </c>
      <c r="J18" s="46" t="s">
        <v>82</v>
      </c>
      <c r="K18" s="46"/>
    </row>
    <row r="19" spans="2:11" x14ac:dyDescent="0.3">
      <c r="B19" s="46">
        <v>5</v>
      </c>
      <c r="C19" s="95" t="s">
        <v>82</v>
      </c>
      <c r="D19" s="46" t="s">
        <v>82</v>
      </c>
      <c r="E19" s="95" t="s">
        <v>82</v>
      </c>
      <c r="F19" s="46" t="s">
        <v>82</v>
      </c>
      <c r="G19" s="46"/>
      <c r="H19" s="46" t="s">
        <v>82</v>
      </c>
      <c r="I19" s="46" t="s">
        <v>82</v>
      </c>
      <c r="J19" s="46" t="s">
        <v>82</v>
      </c>
      <c r="K19" s="46"/>
    </row>
    <row r="20" spans="2:11" x14ac:dyDescent="0.3">
      <c r="B20" s="300" t="s">
        <v>300</v>
      </c>
      <c r="C20" s="301" t="s">
        <v>1137</v>
      </c>
      <c r="D20" s="302"/>
      <c r="E20" s="302"/>
      <c r="F20" s="302"/>
      <c r="G20" s="302"/>
      <c r="H20" s="67"/>
      <c r="I20" s="67"/>
      <c r="J20" s="302"/>
      <c r="K20" s="67"/>
    </row>
    <row r="21" spans="2:11" x14ac:dyDescent="0.3">
      <c r="B21" s="831" t="s">
        <v>1168</v>
      </c>
      <c r="C21" s="832"/>
      <c r="D21" s="832"/>
      <c r="E21" s="832"/>
      <c r="F21" s="832"/>
      <c r="G21" s="832"/>
      <c r="H21" s="832"/>
      <c r="I21" s="833"/>
      <c r="J21" s="769" t="s">
        <v>286</v>
      </c>
      <c r="K21" s="769"/>
    </row>
    <row r="22" spans="2:11" ht="16.2" thickBot="1" x14ac:dyDescent="0.35">
      <c r="B22" s="100"/>
      <c r="C22" s="91"/>
      <c r="F22"/>
      <c r="H22"/>
      <c r="I22"/>
      <c r="J22"/>
      <c r="K22"/>
    </row>
    <row r="23" spans="2:11" x14ac:dyDescent="0.3">
      <c r="B23" s="198"/>
      <c r="C23" s="223" t="s">
        <v>2</v>
      </c>
      <c r="D23" s="153"/>
      <c r="E23" s="153"/>
      <c r="F23" s="153"/>
      <c r="G23" s="153"/>
      <c r="H23" s="153"/>
      <c r="I23" s="153"/>
      <c r="J23" s="153"/>
      <c r="K23" s="154"/>
    </row>
    <row r="24" spans="2:11" x14ac:dyDescent="0.3">
      <c r="B24" s="155"/>
      <c r="C24" s="77" t="s">
        <v>425</v>
      </c>
      <c r="F24"/>
      <c r="H24"/>
      <c r="I24"/>
      <c r="J24"/>
      <c r="K24" s="156"/>
    </row>
    <row r="25" spans="2:11" x14ac:dyDescent="0.3">
      <c r="B25" s="155"/>
      <c r="C25" s="77" t="s">
        <v>426</v>
      </c>
      <c r="F25"/>
      <c r="H25"/>
      <c r="I25"/>
      <c r="J25"/>
      <c r="K25" s="156"/>
    </row>
    <row r="26" spans="2:11" x14ac:dyDescent="0.3">
      <c r="B26" s="155"/>
      <c r="C26" s="77" t="s">
        <v>490</v>
      </c>
      <c r="F26"/>
      <c r="H26"/>
      <c r="I26"/>
      <c r="J26"/>
      <c r="K26" s="156"/>
    </row>
    <row r="27" spans="2:11" x14ac:dyDescent="0.3">
      <c r="B27" s="155"/>
      <c r="C27" s="77" t="s">
        <v>491</v>
      </c>
      <c r="F27"/>
      <c r="H27"/>
      <c r="I27"/>
      <c r="J27"/>
      <c r="K27" s="156"/>
    </row>
    <row r="28" spans="2:11" x14ac:dyDescent="0.3">
      <c r="B28" s="155"/>
      <c r="C28" s="224" t="s">
        <v>492</v>
      </c>
      <c r="F28"/>
      <c r="H28"/>
      <c r="I28"/>
      <c r="J28"/>
      <c r="K28" s="156"/>
    </row>
    <row r="29" spans="2:11" x14ac:dyDescent="0.3">
      <c r="B29" s="155"/>
      <c r="C29" s="77" t="s">
        <v>493</v>
      </c>
      <c r="F29"/>
      <c r="H29"/>
      <c r="I29"/>
      <c r="J29"/>
      <c r="K29" s="156"/>
    </row>
    <row r="30" spans="2:11" x14ac:dyDescent="0.3">
      <c r="B30" s="155"/>
      <c r="C30" s="77" t="s">
        <v>494</v>
      </c>
      <c r="F30"/>
      <c r="H30"/>
      <c r="I30"/>
      <c r="J30"/>
      <c r="K30" s="156"/>
    </row>
    <row r="31" spans="2:11" ht="15" thickBot="1" x14ac:dyDescent="0.35">
      <c r="B31" s="157"/>
      <c r="C31" s="194"/>
      <c r="D31" s="158"/>
      <c r="E31" s="158"/>
      <c r="F31" s="158"/>
      <c r="G31" s="158"/>
      <c r="H31" s="158"/>
      <c r="I31" s="158"/>
      <c r="J31" s="158"/>
      <c r="K31" s="159"/>
    </row>
    <row r="32" spans="2:11" ht="15" thickBot="1" x14ac:dyDescent="0.35">
      <c r="C32" s="77"/>
      <c r="F32"/>
      <c r="H32"/>
      <c r="I32"/>
      <c r="J32"/>
      <c r="K32"/>
    </row>
    <row r="33" spans="2:11" x14ac:dyDescent="0.3">
      <c r="B33" s="198"/>
      <c r="C33" s="225" t="s">
        <v>343</v>
      </c>
      <c r="D33" s="153"/>
      <c r="E33" s="153"/>
      <c r="F33" s="153"/>
      <c r="G33" s="153"/>
      <c r="H33" s="153"/>
      <c r="I33" s="153"/>
      <c r="J33" s="153"/>
      <c r="K33" s="154"/>
    </row>
    <row r="34" spans="2:11" x14ac:dyDescent="0.3">
      <c r="B34" s="155">
        <v>1</v>
      </c>
      <c r="C34" s="76" t="s">
        <v>495</v>
      </c>
      <c r="F34"/>
      <c r="H34"/>
      <c r="I34"/>
      <c r="J34"/>
      <c r="K34" s="156"/>
    </row>
    <row r="35" spans="2:11" x14ac:dyDescent="0.3">
      <c r="B35" s="155"/>
      <c r="C35" s="76" t="s">
        <v>496</v>
      </c>
      <c r="F35"/>
      <c r="H35"/>
      <c r="I35"/>
      <c r="J35"/>
      <c r="K35" s="156"/>
    </row>
    <row r="36" spans="2:11" x14ac:dyDescent="0.3">
      <c r="B36" s="155"/>
      <c r="C36" s="75" t="s">
        <v>497</v>
      </c>
      <c r="K36" s="233"/>
    </row>
    <row r="37" spans="2:11" x14ac:dyDescent="0.3">
      <c r="B37" s="155"/>
      <c r="C37" s="77" t="s">
        <v>498</v>
      </c>
      <c r="K37" s="233"/>
    </row>
    <row r="38" spans="2:11" x14ac:dyDescent="0.3">
      <c r="B38" s="155"/>
      <c r="C38" s="77" t="s">
        <v>499</v>
      </c>
      <c r="K38" s="233"/>
    </row>
    <row r="39" spans="2:11" ht="15" thickBot="1" x14ac:dyDescent="0.35">
      <c r="B39" s="157"/>
      <c r="C39" s="234"/>
      <c r="D39" s="158"/>
      <c r="E39" s="158"/>
      <c r="F39" s="196"/>
      <c r="G39" s="158"/>
      <c r="H39" s="197"/>
      <c r="I39" s="197"/>
      <c r="J39" s="197"/>
      <c r="K39" s="235"/>
    </row>
    <row r="40" spans="2:11" ht="15" thickBot="1" x14ac:dyDescent="0.35"/>
    <row r="41" spans="2:11" x14ac:dyDescent="0.3">
      <c r="B41" s="322" t="s">
        <v>697</v>
      </c>
      <c r="C41" s="326"/>
      <c r="D41" s="153"/>
      <c r="E41" s="153"/>
      <c r="F41" s="191"/>
      <c r="G41" s="153"/>
      <c r="H41" s="192"/>
      <c r="I41" s="192"/>
      <c r="J41" s="192"/>
      <c r="K41" s="236"/>
    </row>
    <row r="42" spans="2:11" x14ac:dyDescent="0.3">
      <c r="B42" s="804" t="s">
        <v>1929</v>
      </c>
      <c r="C42" s="764"/>
      <c r="D42" s="764"/>
      <c r="E42" s="764"/>
      <c r="F42" s="764"/>
      <c r="G42" s="764"/>
      <c r="H42" s="764"/>
      <c r="I42" s="764"/>
      <c r="J42" s="764"/>
      <c r="K42" s="765"/>
    </row>
    <row r="43" spans="2:11" x14ac:dyDescent="0.3">
      <c r="B43" s="804"/>
      <c r="C43" s="764"/>
      <c r="D43" s="764"/>
      <c r="E43" s="764"/>
      <c r="F43" s="764"/>
      <c r="G43" s="764"/>
      <c r="H43" s="764"/>
      <c r="I43" s="764"/>
      <c r="J43" s="764"/>
      <c r="K43" s="765"/>
    </row>
    <row r="44" spans="2:11" x14ac:dyDescent="0.3">
      <c r="B44" s="804"/>
      <c r="C44" s="764"/>
      <c r="D44" s="764"/>
      <c r="E44" s="764"/>
      <c r="F44" s="764"/>
      <c r="G44" s="764"/>
      <c r="H44" s="764"/>
      <c r="I44" s="764"/>
      <c r="J44" s="764"/>
      <c r="K44" s="765"/>
    </row>
    <row r="45" spans="2:11" x14ac:dyDescent="0.3">
      <c r="B45" s="804"/>
      <c r="C45" s="764"/>
      <c r="D45" s="764"/>
      <c r="E45" s="764"/>
      <c r="F45" s="764"/>
      <c r="G45" s="764"/>
      <c r="H45" s="764"/>
      <c r="I45" s="764"/>
      <c r="J45" s="764"/>
      <c r="K45" s="765"/>
    </row>
    <row r="46" spans="2:11" x14ac:dyDescent="0.3">
      <c r="B46" s="804"/>
      <c r="C46" s="764"/>
      <c r="D46" s="764"/>
      <c r="E46" s="764"/>
      <c r="F46" s="764"/>
      <c r="G46" s="764"/>
      <c r="H46" s="764"/>
      <c r="I46" s="764"/>
      <c r="J46" s="764"/>
      <c r="K46" s="765"/>
    </row>
    <row r="47" spans="2:11" x14ac:dyDescent="0.3">
      <c r="B47" s="804"/>
      <c r="C47" s="764"/>
      <c r="D47" s="764"/>
      <c r="E47" s="764"/>
      <c r="F47" s="764"/>
      <c r="G47" s="764"/>
      <c r="H47" s="764"/>
      <c r="I47" s="764"/>
      <c r="J47" s="764"/>
      <c r="K47" s="765"/>
    </row>
    <row r="48" spans="2:11" x14ac:dyDescent="0.3">
      <c r="B48" s="804"/>
      <c r="C48" s="764"/>
      <c r="D48" s="764"/>
      <c r="E48" s="764"/>
      <c r="F48" s="764"/>
      <c r="G48" s="764"/>
      <c r="H48" s="764"/>
      <c r="I48" s="764"/>
      <c r="J48" s="764"/>
      <c r="K48" s="765"/>
    </row>
    <row r="49" spans="2:11" x14ac:dyDescent="0.3">
      <c r="B49" s="804"/>
      <c r="C49" s="764"/>
      <c r="D49" s="764"/>
      <c r="E49" s="764"/>
      <c r="F49" s="764"/>
      <c r="G49" s="764"/>
      <c r="H49" s="764"/>
      <c r="I49" s="764"/>
      <c r="J49" s="764"/>
      <c r="K49" s="765"/>
    </row>
    <row r="50" spans="2:11" x14ac:dyDescent="0.3">
      <c r="B50" s="804"/>
      <c r="C50" s="764"/>
      <c r="D50" s="764"/>
      <c r="E50" s="764"/>
      <c r="F50" s="764"/>
      <c r="G50" s="764"/>
      <c r="H50" s="764"/>
      <c r="I50" s="764"/>
      <c r="J50" s="764"/>
      <c r="K50" s="765"/>
    </row>
    <row r="51" spans="2:11" x14ac:dyDescent="0.3">
      <c r="B51" s="804"/>
      <c r="C51" s="764"/>
      <c r="D51" s="764"/>
      <c r="E51" s="764"/>
      <c r="F51" s="764"/>
      <c r="G51" s="764"/>
      <c r="H51" s="764"/>
      <c r="I51" s="764"/>
      <c r="J51" s="764"/>
      <c r="K51" s="765"/>
    </row>
    <row r="52" spans="2:11" x14ac:dyDescent="0.3">
      <c r="B52" s="804"/>
      <c r="C52" s="764"/>
      <c r="D52" s="764"/>
      <c r="E52" s="764"/>
      <c r="F52" s="764"/>
      <c r="G52" s="764"/>
      <c r="H52" s="764"/>
      <c r="I52" s="764"/>
      <c r="J52" s="764"/>
      <c r="K52" s="765"/>
    </row>
    <row r="53" spans="2:11" x14ac:dyDescent="0.3">
      <c r="B53" s="804"/>
      <c r="C53" s="764"/>
      <c r="D53" s="764"/>
      <c r="E53" s="764"/>
      <c r="F53" s="764"/>
      <c r="G53" s="764"/>
      <c r="H53" s="764"/>
      <c r="I53" s="764"/>
      <c r="J53" s="764"/>
      <c r="K53" s="765"/>
    </row>
    <row r="54" spans="2:11" x14ac:dyDescent="0.3">
      <c r="B54" s="804"/>
      <c r="C54" s="764"/>
      <c r="D54" s="764"/>
      <c r="E54" s="764"/>
      <c r="F54" s="764"/>
      <c r="G54" s="764"/>
      <c r="H54" s="764"/>
      <c r="I54" s="764"/>
      <c r="J54" s="764"/>
      <c r="K54" s="765"/>
    </row>
    <row r="55" spans="2:11" ht="15" thickBot="1" x14ac:dyDescent="0.35">
      <c r="B55" s="805"/>
      <c r="C55" s="755"/>
      <c r="D55" s="755"/>
      <c r="E55" s="755"/>
      <c r="F55" s="755"/>
      <c r="G55" s="755"/>
      <c r="H55" s="755"/>
      <c r="I55" s="755"/>
      <c r="J55" s="755"/>
      <c r="K55" s="756"/>
    </row>
  </sheetData>
  <mergeCells count="3">
    <mergeCell ref="J21:K21"/>
    <mergeCell ref="B21:I21"/>
    <mergeCell ref="B42:K55"/>
  </mergeCells>
  <dataValidations count="2">
    <dataValidation type="list" allowBlank="1" showInputMessage="1" showErrorMessage="1" sqref="G15:G19" xr:uid="{00000000-0002-0000-1200-000000000000}">
      <formula1>$G$6:$G$11</formula1>
    </dataValidation>
    <dataValidation type="list" allowBlank="1" showInputMessage="1" showErrorMessage="1" sqref="J21 K15:K19" xr:uid="{00000000-0002-0000-1200-000001000000}">
      <formula1>"V"</formula1>
    </dataValidation>
  </dataValidations>
  <pageMargins left="0.7" right="0.7" top="0.75" bottom="0.75" header="0.3" footer="0.3"/>
  <pageSetup scale="80" orientation="landscape"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B8599"/>
  </sheetPr>
  <dimension ref="B1:T41"/>
  <sheetViews>
    <sheetView showGridLines="0" topLeftCell="A29" zoomScale="82" zoomScaleNormal="82" workbookViewId="0">
      <selection activeCell="I33" sqref="I33:O33"/>
    </sheetView>
  </sheetViews>
  <sheetFormatPr defaultRowHeight="14.4" x14ac:dyDescent="0.3"/>
  <cols>
    <col min="1" max="1" width="2.88671875" customWidth="1"/>
    <col min="10" max="10" width="3.88671875" customWidth="1"/>
    <col min="21" max="21" width="2.5546875" customWidth="1"/>
    <col min="27" max="27" width="9.109375" customWidth="1"/>
  </cols>
  <sheetData>
    <row r="1" spans="2:20" ht="12" customHeight="1" thickBot="1" x14ac:dyDescent="0.35"/>
    <row r="2" spans="2:20" ht="21" x14ac:dyDescent="0.3">
      <c r="B2" s="24"/>
      <c r="C2" s="25"/>
      <c r="D2" s="25"/>
      <c r="E2" s="26"/>
      <c r="F2" s="26"/>
      <c r="G2" s="26"/>
      <c r="H2" s="26"/>
      <c r="I2" s="27"/>
      <c r="J2" s="27"/>
      <c r="K2" s="26"/>
      <c r="L2" s="26"/>
      <c r="M2" s="26"/>
      <c r="N2" s="26"/>
      <c r="O2" s="26"/>
      <c r="P2" s="26"/>
      <c r="Q2" s="26"/>
      <c r="R2" s="26"/>
      <c r="S2" s="26"/>
      <c r="T2" s="28"/>
    </row>
    <row r="3" spans="2:20" ht="28.8" x14ac:dyDescent="0.3">
      <c r="B3" s="721" t="s">
        <v>272</v>
      </c>
      <c r="C3" s="722"/>
      <c r="D3" s="722"/>
      <c r="E3" s="722"/>
      <c r="F3" s="722"/>
      <c r="G3" s="722"/>
      <c r="H3" s="722"/>
      <c r="I3" s="722"/>
      <c r="J3" s="722"/>
      <c r="K3" s="722"/>
      <c r="L3" s="722"/>
      <c r="M3" s="722"/>
      <c r="N3" s="722"/>
      <c r="O3" s="722"/>
      <c r="P3" s="722"/>
      <c r="Q3" s="722"/>
      <c r="R3" s="722"/>
      <c r="S3" s="722"/>
      <c r="T3" s="723"/>
    </row>
    <row r="4" spans="2:20" ht="28.8" x14ac:dyDescent="0.3">
      <c r="B4" s="724" t="s">
        <v>273</v>
      </c>
      <c r="C4" s="725"/>
      <c r="D4" s="725"/>
      <c r="E4" s="725"/>
      <c r="F4" s="725"/>
      <c r="G4" s="725"/>
      <c r="H4" s="725"/>
      <c r="I4" s="725"/>
      <c r="J4" s="725"/>
      <c r="K4" s="725"/>
      <c r="L4" s="725"/>
      <c r="M4" s="725"/>
      <c r="N4" s="725"/>
      <c r="O4" s="725"/>
      <c r="P4" s="725"/>
      <c r="Q4" s="725"/>
      <c r="R4" s="725"/>
      <c r="S4" s="725"/>
      <c r="T4" s="726"/>
    </row>
    <row r="5" spans="2:20" ht="14.25" customHeight="1" x14ac:dyDescent="0.3">
      <c r="B5" s="29"/>
      <c r="C5" s="30"/>
      <c r="D5" s="30"/>
      <c r="E5" s="30"/>
      <c r="F5" s="30"/>
      <c r="G5" s="30"/>
      <c r="H5" s="31"/>
      <c r="I5" s="31"/>
      <c r="J5" s="31"/>
      <c r="K5" s="31"/>
      <c r="L5" s="31"/>
      <c r="M5" s="31"/>
      <c r="N5" s="31"/>
      <c r="O5" s="31"/>
      <c r="P5" s="31"/>
      <c r="Q5" s="31"/>
      <c r="R5" s="31"/>
      <c r="S5" s="30"/>
      <c r="T5" s="32"/>
    </row>
    <row r="6" spans="2:20" ht="23.4" x14ac:dyDescent="0.3">
      <c r="B6" s="29"/>
      <c r="C6" s="33"/>
      <c r="D6" s="34" t="s">
        <v>257</v>
      </c>
      <c r="E6" s="35"/>
      <c r="F6" s="33"/>
      <c r="G6" s="35"/>
      <c r="H6" s="35" t="s">
        <v>258</v>
      </c>
      <c r="I6" s="727" t="s">
        <v>1274</v>
      </c>
      <c r="J6" s="727"/>
      <c r="K6" s="727"/>
      <c r="L6" s="727"/>
      <c r="M6" s="727"/>
      <c r="N6" s="727"/>
      <c r="O6" s="727"/>
      <c r="P6" s="727"/>
      <c r="Q6" s="727"/>
      <c r="R6" s="727"/>
      <c r="S6" s="727"/>
      <c r="T6" s="36"/>
    </row>
    <row r="7" spans="2:20" ht="10.5" customHeight="1" x14ac:dyDescent="0.3">
      <c r="B7" s="29"/>
      <c r="C7" s="33"/>
      <c r="D7" s="33"/>
      <c r="E7" s="35"/>
      <c r="F7" s="33"/>
      <c r="G7" s="35"/>
      <c r="H7" s="35"/>
      <c r="I7" s="35"/>
      <c r="J7" s="35"/>
      <c r="K7" s="35"/>
      <c r="L7" s="35"/>
      <c r="M7" s="35"/>
      <c r="N7" s="35"/>
      <c r="O7" s="35"/>
      <c r="P7" s="35"/>
      <c r="Q7" s="35"/>
      <c r="R7" s="35"/>
      <c r="S7" s="35"/>
      <c r="T7" s="36"/>
    </row>
    <row r="8" spans="2:20" ht="23.4" x14ac:dyDescent="0.3">
      <c r="B8" s="29"/>
      <c r="C8" s="33"/>
      <c r="D8" s="34" t="s">
        <v>259</v>
      </c>
      <c r="E8" s="35"/>
      <c r="F8" s="33"/>
      <c r="G8" s="35"/>
      <c r="H8" s="35" t="s">
        <v>258</v>
      </c>
      <c r="I8" s="715" t="s">
        <v>277</v>
      </c>
      <c r="J8" s="715"/>
      <c r="K8" s="715"/>
      <c r="L8" s="715"/>
      <c r="M8" s="715"/>
      <c r="N8" s="715"/>
      <c r="O8" s="715"/>
      <c r="P8" s="37"/>
      <c r="Q8" s="37"/>
      <c r="R8" s="37"/>
      <c r="S8" s="33"/>
      <c r="T8" s="36"/>
    </row>
    <row r="9" spans="2:20" ht="9.75" customHeight="1" x14ac:dyDescent="0.3">
      <c r="B9" s="29"/>
      <c r="C9" s="33"/>
      <c r="D9" s="34"/>
      <c r="E9" s="35"/>
      <c r="F9" s="33"/>
      <c r="G9" s="35"/>
      <c r="H9" s="37"/>
      <c r="I9" s="37"/>
      <c r="J9" s="37"/>
      <c r="K9" s="37"/>
      <c r="L9" s="37"/>
      <c r="M9" s="37"/>
      <c r="N9" s="37"/>
      <c r="O9" s="37"/>
      <c r="P9" s="37"/>
      <c r="Q9" s="37"/>
      <c r="R9" s="37"/>
      <c r="S9" s="33"/>
      <c r="T9" s="36"/>
    </row>
    <row r="10" spans="2:20" ht="23.4" hidden="1" x14ac:dyDescent="0.3">
      <c r="B10" s="29"/>
      <c r="C10" s="33"/>
      <c r="D10" s="33"/>
      <c r="E10" s="35"/>
      <c r="F10" s="33"/>
      <c r="G10" s="35"/>
      <c r="H10" s="35"/>
      <c r="I10" s="38" t="s">
        <v>275</v>
      </c>
      <c r="J10" s="38"/>
      <c r="K10" s="35"/>
      <c r="L10" s="35"/>
      <c r="M10" s="35"/>
      <c r="N10" s="35"/>
      <c r="O10" s="35"/>
      <c r="P10" s="35"/>
      <c r="Q10" s="35"/>
      <c r="R10" s="35"/>
      <c r="S10" s="35"/>
      <c r="T10" s="36"/>
    </row>
    <row r="11" spans="2:20" ht="23.4" hidden="1" x14ac:dyDescent="0.3">
      <c r="B11" s="29"/>
      <c r="C11" s="33"/>
      <c r="D11" s="33"/>
      <c r="E11" s="35"/>
      <c r="F11" s="33"/>
      <c r="G11" s="35"/>
      <c r="H11" s="35"/>
      <c r="I11" s="38" t="s">
        <v>276</v>
      </c>
      <c r="J11" s="38"/>
      <c r="K11" s="35"/>
      <c r="L11" s="35"/>
      <c r="M11" s="35"/>
      <c r="N11" s="35"/>
      <c r="O11" s="35"/>
      <c r="P11" s="35"/>
      <c r="Q11" s="35"/>
      <c r="R11" s="35"/>
      <c r="S11" s="35"/>
      <c r="T11" s="36"/>
    </row>
    <row r="12" spans="2:20" ht="23.4" hidden="1" x14ac:dyDescent="0.3">
      <c r="B12" s="29"/>
      <c r="C12" s="33"/>
      <c r="D12" s="33"/>
      <c r="E12" s="35"/>
      <c r="F12" s="33"/>
      <c r="G12" s="35"/>
      <c r="H12" s="35"/>
      <c r="I12" s="38" t="s">
        <v>277</v>
      </c>
      <c r="J12" s="38"/>
      <c r="K12" s="35"/>
      <c r="L12" s="35"/>
      <c r="M12" s="35"/>
      <c r="N12" s="35"/>
      <c r="O12" s="35"/>
      <c r="P12" s="35"/>
      <c r="Q12" s="35"/>
      <c r="R12" s="35"/>
      <c r="S12" s="35"/>
      <c r="T12" s="36"/>
    </row>
    <row r="13" spans="2:20" ht="23.4" hidden="1" x14ac:dyDescent="0.3">
      <c r="B13" s="29"/>
      <c r="C13" s="33"/>
      <c r="D13" s="33"/>
      <c r="E13" s="35"/>
      <c r="F13" s="33"/>
      <c r="G13" s="35"/>
      <c r="H13" s="35"/>
      <c r="I13" s="38" t="s">
        <v>278</v>
      </c>
      <c r="J13" s="38"/>
      <c r="K13" s="35"/>
      <c r="L13" s="35"/>
      <c r="M13" s="35"/>
      <c r="N13" s="35"/>
      <c r="O13" s="35"/>
      <c r="P13" s="35"/>
      <c r="Q13" s="35"/>
      <c r="R13" s="35"/>
      <c r="S13" s="35"/>
      <c r="T13" s="36"/>
    </row>
    <row r="14" spans="2:20" ht="23.4" hidden="1" x14ac:dyDescent="0.3">
      <c r="B14" s="29"/>
      <c r="C14" s="33"/>
      <c r="D14" s="33"/>
      <c r="E14" s="35"/>
      <c r="F14" s="33"/>
      <c r="G14" s="35"/>
      <c r="H14" s="35"/>
      <c r="I14" s="38" t="s">
        <v>279</v>
      </c>
      <c r="J14" s="38"/>
      <c r="K14" s="35"/>
      <c r="L14" s="35"/>
      <c r="M14" s="35"/>
      <c r="N14" s="35"/>
      <c r="O14" s="35"/>
      <c r="P14" s="35"/>
      <c r="Q14" s="35"/>
      <c r="R14" s="35"/>
      <c r="S14" s="35"/>
      <c r="T14" s="36"/>
    </row>
    <row r="15" spans="2:20" ht="23.4" x14ac:dyDescent="0.3">
      <c r="B15" s="29"/>
      <c r="C15" s="33"/>
      <c r="D15" s="34" t="s">
        <v>260</v>
      </c>
      <c r="E15" s="35"/>
      <c r="F15" s="33"/>
      <c r="G15" s="35"/>
      <c r="H15" s="35" t="s">
        <v>258</v>
      </c>
      <c r="I15" s="715" t="s">
        <v>264</v>
      </c>
      <c r="J15" s="715"/>
      <c r="K15" s="715"/>
      <c r="L15" s="37" t="str">
        <f>IF(I15="Minimum","Studi telah mendapt ijin pembukaan program studi baru. Pengajuan usulan akreditasi pertama","")</f>
        <v/>
      </c>
      <c r="M15" s="34"/>
      <c r="N15" s="37"/>
      <c r="O15" s="37"/>
      <c r="P15" s="37"/>
      <c r="Q15" s="37"/>
      <c r="R15" s="37"/>
      <c r="S15" s="33"/>
      <c r="T15" s="36"/>
    </row>
    <row r="16" spans="2:20" ht="7.5" customHeight="1" x14ac:dyDescent="0.3">
      <c r="B16" s="29"/>
      <c r="C16" s="33"/>
      <c r="D16" s="34"/>
      <c r="E16" s="35"/>
      <c r="F16" s="33"/>
      <c r="G16" s="35"/>
      <c r="H16" s="35"/>
      <c r="I16" s="37"/>
      <c r="J16" s="37"/>
      <c r="K16" s="37"/>
      <c r="L16" s="37"/>
      <c r="M16" s="34"/>
      <c r="N16" s="37"/>
      <c r="O16" s="37"/>
      <c r="P16" s="37"/>
      <c r="Q16" s="37"/>
      <c r="R16" s="37"/>
      <c r="S16" s="33"/>
      <c r="T16" s="36"/>
    </row>
    <row r="17" spans="2:20" ht="23.4" hidden="1" x14ac:dyDescent="0.3">
      <c r="B17" s="29"/>
      <c r="C17" s="33"/>
      <c r="D17" s="33"/>
      <c r="E17" s="35"/>
      <c r="F17" s="33"/>
      <c r="G17" s="35"/>
      <c r="H17" s="35"/>
      <c r="I17" s="38" t="s">
        <v>261</v>
      </c>
      <c r="J17" s="35"/>
      <c r="K17" s="35"/>
      <c r="L17" s="35"/>
      <c r="M17" s="35"/>
      <c r="N17" s="35"/>
      <c r="O17" s="35"/>
      <c r="P17" s="35"/>
      <c r="Q17" s="35"/>
      <c r="R17" s="35"/>
      <c r="S17" s="35"/>
      <c r="T17" s="36"/>
    </row>
    <row r="18" spans="2:20" ht="23.4" hidden="1" x14ac:dyDescent="0.3">
      <c r="B18" s="29"/>
      <c r="C18" s="33"/>
      <c r="D18" s="33"/>
      <c r="E18" s="35"/>
      <c r="F18" s="33"/>
      <c r="G18" s="35"/>
      <c r="H18" s="35"/>
      <c r="I18" s="38" t="s">
        <v>262</v>
      </c>
      <c r="J18" s="35"/>
      <c r="K18" s="35"/>
      <c r="L18" s="35"/>
      <c r="M18" s="35"/>
      <c r="N18" s="35"/>
      <c r="O18" s="35"/>
      <c r="P18" s="35"/>
      <c r="Q18" s="35"/>
      <c r="R18" s="35"/>
      <c r="S18" s="35"/>
      <c r="T18" s="36"/>
    </row>
    <row r="19" spans="2:20" ht="23.4" hidden="1" x14ac:dyDescent="0.3">
      <c r="B19" s="29"/>
      <c r="C19" s="33"/>
      <c r="D19" s="33"/>
      <c r="E19" s="35"/>
      <c r="F19" s="33"/>
      <c r="G19" s="35"/>
      <c r="H19" s="35"/>
      <c r="I19" s="38" t="s">
        <v>263</v>
      </c>
      <c r="J19" s="35"/>
      <c r="K19" s="35"/>
      <c r="L19" s="35"/>
      <c r="M19" s="35"/>
      <c r="N19" s="35"/>
      <c r="O19" s="35"/>
      <c r="P19" s="35"/>
      <c r="Q19" s="35"/>
      <c r="R19" s="35"/>
      <c r="S19" s="35"/>
      <c r="T19" s="36"/>
    </row>
    <row r="20" spans="2:20" ht="23.4" hidden="1" x14ac:dyDescent="0.3">
      <c r="B20" s="29"/>
      <c r="C20" s="33"/>
      <c r="D20" s="33"/>
      <c r="E20" s="35"/>
      <c r="F20" s="33"/>
      <c r="G20" s="35"/>
      <c r="H20" s="35"/>
      <c r="I20" s="38" t="s">
        <v>264</v>
      </c>
      <c r="J20" s="35"/>
      <c r="K20" s="35"/>
      <c r="L20" s="35"/>
      <c r="M20" s="35"/>
      <c r="N20" s="35"/>
      <c r="O20" s="35"/>
      <c r="P20" s="35"/>
      <c r="Q20" s="35"/>
      <c r="R20" s="35"/>
      <c r="S20" s="35"/>
      <c r="T20" s="36"/>
    </row>
    <row r="21" spans="2:20" ht="23.4" hidden="1" x14ac:dyDescent="0.3">
      <c r="B21" s="29"/>
      <c r="C21" s="33"/>
      <c r="D21" s="33"/>
      <c r="E21" s="35"/>
      <c r="F21" s="33"/>
      <c r="G21" s="35"/>
      <c r="H21" s="35"/>
      <c r="I21" s="38" t="s">
        <v>265</v>
      </c>
      <c r="J21" s="35"/>
      <c r="K21" s="35"/>
      <c r="L21" s="35"/>
      <c r="M21" s="35"/>
      <c r="N21" s="35"/>
      <c r="O21" s="35"/>
      <c r="P21" s="35"/>
      <c r="Q21" s="35"/>
      <c r="R21" s="35"/>
      <c r="S21" s="35"/>
      <c r="T21" s="36"/>
    </row>
    <row r="22" spans="2:20" ht="23.4" hidden="1" x14ac:dyDescent="0.3">
      <c r="B22" s="29"/>
      <c r="C22" s="33"/>
      <c r="D22" s="33"/>
      <c r="E22" s="35"/>
      <c r="F22" s="33"/>
      <c r="G22" s="35"/>
      <c r="H22" s="35"/>
      <c r="I22" s="38" t="s">
        <v>266</v>
      </c>
      <c r="J22" s="35"/>
      <c r="K22" s="35"/>
      <c r="L22" s="35"/>
      <c r="M22" s="35"/>
      <c r="N22" s="35"/>
      <c r="O22" s="35"/>
      <c r="P22" s="35"/>
      <c r="Q22" s="35"/>
      <c r="R22" s="35"/>
      <c r="S22" s="35"/>
      <c r="T22" s="36"/>
    </row>
    <row r="23" spans="2:20" ht="23.4" hidden="1" x14ac:dyDescent="0.3">
      <c r="B23" s="29"/>
      <c r="C23" s="33"/>
      <c r="D23" s="33"/>
      <c r="E23" s="35"/>
      <c r="F23" s="33"/>
      <c r="G23" s="35"/>
      <c r="H23" s="35"/>
      <c r="I23" s="38" t="s">
        <v>267</v>
      </c>
      <c r="J23" s="35"/>
      <c r="K23" s="35"/>
      <c r="L23" s="35"/>
      <c r="M23" s="35"/>
      <c r="N23" s="35"/>
      <c r="O23" s="35"/>
      <c r="P23" s="35"/>
      <c r="Q23" s="35"/>
      <c r="R23" s="35"/>
      <c r="S23" s="35"/>
      <c r="T23" s="36"/>
    </row>
    <row r="24" spans="2:20" ht="23.4" hidden="1" x14ac:dyDescent="0.3">
      <c r="B24" s="29"/>
      <c r="C24" s="33"/>
      <c r="D24" s="33"/>
      <c r="E24" s="35"/>
      <c r="F24" s="33"/>
      <c r="G24" s="35"/>
      <c r="H24" s="35"/>
      <c r="I24" s="35"/>
      <c r="J24" s="35"/>
      <c r="K24" s="35"/>
      <c r="L24" s="35"/>
      <c r="M24" s="35"/>
      <c r="N24" s="35"/>
      <c r="O24" s="35"/>
      <c r="P24" s="35"/>
      <c r="Q24" s="35"/>
      <c r="R24" s="35"/>
      <c r="S24" s="35"/>
      <c r="T24" s="36"/>
    </row>
    <row r="25" spans="2:20" ht="23.4" x14ac:dyDescent="0.3">
      <c r="B25" s="29"/>
      <c r="C25" s="33"/>
      <c r="D25" s="34" t="s">
        <v>268</v>
      </c>
      <c r="E25" s="35"/>
      <c r="F25" s="33"/>
      <c r="G25" s="35"/>
      <c r="H25" s="35" t="s">
        <v>258</v>
      </c>
      <c r="I25" s="715" t="s">
        <v>1275</v>
      </c>
      <c r="J25" s="715"/>
      <c r="K25" s="715"/>
      <c r="L25" s="715"/>
      <c r="M25" s="715"/>
      <c r="N25" s="715"/>
      <c r="O25" s="715"/>
      <c r="P25" s="37"/>
      <c r="Q25" s="37"/>
      <c r="R25" s="37"/>
      <c r="S25" s="33"/>
      <c r="T25" s="36"/>
    </row>
    <row r="26" spans="2:20" ht="8.25" customHeight="1" x14ac:dyDescent="0.3">
      <c r="B26" s="29"/>
      <c r="C26" s="33"/>
      <c r="D26" s="33"/>
      <c r="E26" s="35"/>
      <c r="F26" s="33"/>
      <c r="G26" s="35"/>
      <c r="H26" s="35"/>
      <c r="I26" s="35"/>
      <c r="J26" s="35"/>
      <c r="K26" s="35"/>
      <c r="L26" s="35"/>
      <c r="M26" s="35"/>
      <c r="N26" s="35"/>
      <c r="O26" s="35"/>
      <c r="P26" s="35"/>
      <c r="Q26" s="35"/>
      <c r="R26" s="35"/>
      <c r="S26" s="35"/>
      <c r="T26" s="36"/>
    </row>
    <row r="27" spans="2:20" ht="23.4" x14ac:dyDescent="0.3">
      <c r="B27" s="29"/>
      <c r="C27" s="33"/>
      <c r="D27" s="34" t="s">
        <v>269</v>
      </c>
      <c r="E27" s="35"/>
      <c r="F27" s="33"/>
      <c r="G27" s="35"/>
      <c r="H27" s="35" t="s">
        <v>258</v>
      </c>
      <c r="I27" s="717">
        <v>46163</v>
      </c>
      <c r="J27" s="717"/>
      <c r="K27" s="717"/>
      <c r="L27" s="37"/>
      <c r="M27" s="37"/>
      <c r="N27" s="37"/>
      <c r="O27" s="37"/>
      <c r="P27" s="37"/>
      <c r="Q27" s="37"/>
      <c r="R27" s="37"/>
      <c r="S27" s="33"/>
      <c r="T27" s="36"/>
    </row>
    <row r="28" spans="2:20" ht="7.5" customHeight="1" x14ac:dyDescent="0.3">
      <c r="B28" s="29"/>
      <c r="C28" s="33"/>
      <c r="D28" s="33"/>
      <c r="E28" s="35"/>
      <c r="F28" s="33"/>
      <c r="G28" s="35"/>
      <c r="H28" s="35"/>
      <c r="I28" s="35"/>
      <c r="J28" s="35"/>
      <c r="K28" s="35"/>
      <c r="L28" s="35"/>
      <c r="M28" s="35"/>
      <c r="N28" s="35"/>
      <c r="O28" s="35"/>
      <c r="P28" s="35"/>
      <c r="Q28" s="35"/>
      <c r="R28" s="35"/>
      <c r="S28" s="35"/>
      <c r="T28" s="36"/>
    </row>
    <row r="29" spans="2:20" ht="23.4" x14ac:dyDescent="0.3">
      <c r="B29" s="29"/>
      <c r="C29" s="33"/>
      <c r="D29" s="34" t="s">
        <v>280</v>
      </c>
      <c r="E29" s="35"/>
      <c r="F29" s="33"/>
      <c r="G29" s="35"/>
      <c r="H29" s="35" t="s">
        <v>258</v>
      </c>
      <c r="I29" s="715" t="s">
        <v>1276</v>
      </c>
      <c r="J29" s="715"/>
      <c r="K29" s="715"/>
      <c r="L29" s="715"/>
      <c r="M29" s="715"/>
      <c r="N29" s="715"/>
      <c r="O29" s="715"/>
      <c r="P29" s="37"/>
      <c r="Q29" s="37"/>
      <c r="R29" s="37"/>
      <c r="S29" s="33"/>
      <c r="T29" s="36"/>
    </row>
    <row r="30" spans="2:20" ht="10.5" customHeight="1" x14ac:dyDescent="0.3">
      <c r="B30" s="29"/>
      <c r="C30" s="33"/>
      <c r="D30" s="33"/>
      <c r="E30" s="35"/>
      <c r="F30" s="33"/>
      <c r="G30" s="35"/>
      <c r="H30" s="35"/>
      <c r="I30" s="35"/>
      <c r="J30" s="35"/>
      <c r="K30" s="35"/>
      <c r="L30" s="35"/>
      <c r="M30" s="35"/>
      <c r="N30" s="35"/>
      <c r="O30" s="35"/>
      <c r="P30" s="35"/>
      <c r="Q30" s="35"/>
      <c r="R30" s="35"/>
      <c r="S30" s="35"/>
      <c r="T30" s="36"/>
    </row>
    <row r="31" spans="2:20" ht="23.4" x14ac:dyDescent="0.3">
      <c r="B31" s="29"/>
      <c r="C31" s="33"/>
      <c r="D31" s="718" t="s">
        <v>281</v>
      </c>
      <c r="E31" s="718"/>
      <c r="F31" s="718"/>
      <c r="G31" s="718"/>
      <c r="H31" s="35" t="s">
        <v>258</v>
      </c>
      <c r="I31" s="715" t="s">
        <v>1277</v>
      </c>
      <c r="J31" s="715"/>
      <c r="K31" s="715"/>
      <c r="L31" s="715"/>
      <c r="M31" s="715"/>
      <c r="N31" s="715"/>
      <c r="O31" s="715"/>
      <c r="P31" s="35"/>
      <c r="Q31" s="35"/>
      <c r="R31" s="35"/>
      <c r="S31" s="35"/>
      <c r="T31" s="36"/>
    </row>
    <row r="32" spans="2:20" ht="22.5" customHeight="1" x14ac:dyDescent="0.3">
      <c r="B32" s="29"/>
      <c r="C32" s="33"/>
      <c r="D32" s="718"/>
      <c r="E32" s="718"/>
      <c r="F32" s="718"/>
      <c r="G32" s="718"/>
      <c r="H32" s="35"/>
      <c r="I32" s="35"/>
      <c r="J32" s="35"/>
      <c r="K32" s="35"/>
      <c r="L32" s="35"/>
      <c r="M32" s="35"/>
      <c r="N32" s="35"/>
      <c r="O32" s="35"/>
      <c r="P32" s="35"/>
      <c r="Q32" s="35"/>
      <c r="R32" s="35"/>
      <c r="S32" s="35"/>
      <c r="T32" s="36"/>
    </row>
    <row r="33" spans="2:20" ht="23.4" x14ac:dyDescent="0.3">
      <c r="B33" s="29"/>
      <c r="C33" s="33"/>
      <c r="D33" s="718" t="s">
        <v>282</v>
      </c>
      <c r="E33" s="718"/>
      <c r="F33" s="718"/>
      <c r="G33" s="718"/>
      <c r="H33" s="35" t="s">
        <v>258</v>
      </c>
      <c r="I33" s="719" t="s">
        <v>1278</v>
      </c>
      <c r="J33" s="713"/>
      <c r="K33" s="713"/>
      <c r="L33" s="713"/>
      <c r="M33" s="713"/>
      <c r="N33" s="713"/>
      <c r="O33" s="713"/>
      <c r="P33" s="35"/>
      <c r="Q33" s="35"/>
      <c r="R33" s="35"/>
      <c r="S33" s="35"/>
      <c r="T33" s="36"/>
    </row>
    <row r="34" spans="2:20" ht="23.4" x14ac:dyDescent="0.3">
      <c r="B34" s="29"/>
      <c r="C34" s="33"/>
      <c r="D34" s="718"/>
      <c r="E34" s="718"/>
      <c r="F34" s="718"/>
      <c r="G34" s="718"/>
      <c r="H34" s="35" t="s">
        <v>258</v>
      </c>
      <c r="I34" s="720" t="s">
        <v>2084</v>
      </c>
      <c r="J34" s="720"/>
      <c r="K34" s="720"/>
      <c r="L34" s="720"/>
      <c r="M34" s="720"/>
      <c r="N34" s="720"/>
      <c r="O34" s="720"/>
      <c r="P34" s="35"/>
      <c r="Q34" s="35"/>
      <c r="R34" s="35"/>
      <c r="S34" s="35"/>
      <c r="T34" s="36"/>
    </row>
    <row r="35" spans="2:20" ht="23.4" x14ac:dyDescent="0.3">
      <c r="B35" s="29"/>
      <c r="C35" s="33"/>
      <c r="D35" s="33"/>
      <c r="E35" s="35"/>
      <c r="F35" s="33"/>
      <c r="G35" s="35"/>
      <c r="H35" s="35" t="s">
        <v>258</v>
      </c>
      <c r="I35" s="713"/>
      <c r="J35" s="713"/>
      <c r="K35" s="713"/>
      <c r="L35" s="713"/>
      <c r="M35" s="713"/>
      <c r="N35" s="713"/>
      <c r="O35" s="713"/>
      <c r="P35" s="35"/>
      <c r="Q35" s="35"/>
      <c r="R35" s="35"/>
      <c r="S35" s="35"/>
      <c r="T35" s="36"/>
    </row>
    <row r="36" spans="2:20" ht="23.4" x14ac:dyDescent="0.3">
      <c r="B36" s="29"/>
      <c r="C36" s="33"/>
      <c r="D36" s="33"/>
      <c r="E36" s="35"/>
      <c r="F36" s="33"/>
      <c r="G36" s="35"/>
      <c r="H36" s="35"/>
      <c r="I36" s="35"/>
      <c r="J36" s="35"/>
      <c r="K36" s="35"/>
      <c r="L36" s="35"/>
      <c r="M36" s="35"/>
      <c r="N36" s="35"/>
      <c r="O36" s="35"/>
      <c r="P36" s="35"/>
      <c r="Q36" s="35"/>
      <c r="R36" s="35"/>
      <c r="S36" s="35"/>
      <c r="T36" s="36"/>
    </row>
    <row r="37" spans="2:20" ht="23.4" x14ac:dyDescent="0.3">
      <c r="B37" s="29"/>
      <c r="C37" s="33"/>
      <c r="D37" s="34" t="s">
        <v>270</v>
      </c>
      <c r="E37" s="35"/>
      <c r="F37" s="33"/>
      <c r="G37" s="35"/>
      <c r="H37" s="35" t="s">
        <v>258</v>
      </c>
      <c r="I37" s="714" t="s">
        <v>1279</v>
      </c>
      <c r="J37" s="715"/>
      <c r="K37" s="715"/>
      <c r="L37" s="715"/>
      <c r="M37" s="715"/>
      <c r="N37" s="715"/>
      <c r="O37" s="715"/>
      <c r="P37" s="715"/>
      <c r="Q37" s="715"/>
      <c r="R37" s="37"/>
      <c r="S37" s="33"/>
      <c r="T37" s="36"/>
    </row>
    <row r="38" spans="2:20" ht="23.4" x14ac:dyDescent="0.3">
      <c r="B38" s="29"/>
      <c r="C38" s="33"/>
      <c r="D38" s="33"/>
      <c r="E38" s="35"/>
      <c r="F38" s="33"/>
      <c r="G38" s="35"/>
      <c r="H38" s="35"/>
      <c r="I38" s="35"/>
      <c r="J38" s="35"/>
      <c r="K38" s="35"/>
      <c r="L38" s="35"/>
      <c r="M38" s="35"/>
      <c r="N38" s="35"/>
      <c r="O38" s="35"/>
      <c r="P38" s="35"/>
      <c r="Q38" s="35"/>
      <c r="R38" s="35"/>
      <c r="S38" s="35"/>
      <c r="T38" s="36"/>
    </row>
    <row r="39" spans="2:20" ht="26.4" x14ac:dyDescent="0.3">
      <c r="B39" s="29"/>
      <c r="C39" s="33"/>
      <c r="D39" s="34" t="s">
        <v>274</v>
      </c>
      <c r="E39" s="35"/>
      <c r="F39" s="33"/>
      <c r="G39" s="35"/>
      <c r="H39" s="35" t="s">
        <v>258</v>
      </c>
      <c r="I39" s="39" t="s">
        <v>1280</v>
      </c>
      <c r="J39" s="40" t="s">
        <v>271</v>
      </c>
      <c r="K39" s="716" t="s">
        <v>1281</v>
      </c>
      <c r="L39" s="716"/>
      <c r="M39" s="37"/>
      <c r="N39" s="37"/>
      <c r="O39" s="37"/>
      <c r="P39" s="37"/>
      <c r="Q39" s="37"/>
      <c r="R39" s="37"/>
      <c r="S39" s="33"/>
      <c r="T39" s="36"/>
    </row>
    <row r="40" spans="2:20" ht="23.4" x14ac:dyDescent="0.3">
      <c r="B40" s="29"/>
      <c r="C40" s="33"/>
      <c r="D40" s="33"/>
      <c r="E40" s="35"/>
      <c r="F40" s="33"/>
      <c r="G40" s="35"/>
      <c r="H40" s="35"/>
      <c r="I40" s="35"/>
      <c r="J40" s="35"/>
      <c r="K40" s="35"/>
      <c r="L40" s="35"/>
      <c r="M40" s="35"/>
      <c r="N40" s="35"/>
      <c r="O40" s="35"/>
      <c r="P40" s="35"/>
      <c r="Q40" s="35"/>
      <c r="R40" s="35"/>
      <c r="S40" s="35"/>
      <c r="T40" s="36"/>
    </row>
    <row r="41" spans="2:20" ht="18.600000000000001" thickBot="1" x14ac:dyDescent="0.35">
      <c r="B41" s="41"/>
      <c r="C41" s="42"/>
      <c r="D41" s="42"/>
      <c r="E41" s="43"/>
      <c r="F41" s="42"/>
      <c r="G41" s="42"/>
      <c r="H41" s="42"/>
      <c r="I41" s="42"/>
      <c r="J41" s="42"/>
      <c r="K41" s="42"/>
      <c r="L41" s="42"/>
      <c r="M41" s="42"/>
      <c r="N41" s="42"/>
      <c r="O41" s="42"/>
      <c r="P41" s="44"/>
      <c r="Q41" s="44"/>
      <c r="R41" s="44"/>
      <c r="S41" s="42"/>
      <c r="T41" s="45"/>
    </row>
  </sheetData>
  <protectedRanges>
    <protectedRange sqref="I25:J25 I27:J27 I8:J8 I39 I29:J29 I33:J35 I37:J37 I15:K15 I31:J31" name="Nama Program Studi"/>
    <protectedRange sqref="I6:J6" name="Nama PT"/>
  </protectedRanges>
  <mergeCells count="16">
    <mergeCell ref="I25:O25"/>
    <mergeCell ref="B3:T3"/>
    <mergeCell ref="B4:T4"/>
    <mergeCell ref="I6:S6"/>
    <mergeCell ref="I8:O8"/>
    <mergeCell ref="I15:K15"/>
    <mergeCell ref="D31:G32"/>
    <mergeCell ref="I31:O31"/>
    <mergeCell ref="D33:G34"/>
    <mergeCell ref="I33:O33"/>
    <mergeCell ref="I34:O34"/>
    <mergeCell ref="I35:O35"/>
    <mergeCell ref="I37:Q37"/>
    <mergeCell ref="K39:L39"/>
    <mergeCell ref="I27:K27"/>
    <mergeCell ref="I29:O29"/>
  </mergeCells>
  <dataValidations count="4">
    <dataValidation type="list" allowBlank="1" showInputMessage="1" showErrorMessage="1" sqref="I8:O8" xr:uid="{00000000-0002-0000-0100-000000000000}">
      <formula1>$I$9:$I$14</formula1>
    </dataValidation>
    <dataValidation type="list" allowBlank="1" showInputMessage="1" showErrorMessage="1" sqref="J10:O14" xr:uid="{00000000-0002-0000-0100-000001000000}">
      <formula1>#REF!</formula1>
    </dataValidation>
    <dataValidation type="list" allowBlank="1" showInputMessage="1" showErrorMessage="1" sqref="I15:K15" xr:uid="{00000000-0002-0000-0100-000002000000}">
      <formula1>$I$16:$I$23</formula1>
    </dataValidation>
    <dataValidation allowBlank="1" showInputMessage="1" showErrorMessage="1" sqref="I29:J29 I37:J37 I39 I27 I25 I31:J31 I33:J35" xr:uid="{00000000-0002-0000-0100-000003000000}"/>
  </dataValidations>
  <hyperlinks>
    <hyperlink ref="I37" r:id="rId1" xr:uid="{9CB86E88-8721-405D-91A5-CB2022BAD144}"/>
  </hyperlinks>
  <pageMargins left="0.7" right="0.7" top="0.75" bottom="0.75" header="0.3" footer="0.3"/>
  <pageSetup paperSize="9" scale="75" orientation="landscape" horizontalDpi="0" verticalDpi="0"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B2:L36"/>
  <sheetViews>
    <sheetView showGridLines="0" workbookViewId="0"/>
  </sheetViews>
  <sheetFormatPr defaultRowHeight="14.4" x14ac:dyDescent="0.3"/>
  <cols>
    <col min="1" max="1" width="3.33203125" customWidth="1"/>
    <col min="3" max="3" width="19" customWidth="1"/>
    <col min="4" max="4" width="20.5546875" customWidth="1"/>
    <col min="5" max="5" width="10.88671875" customWidth="1"/>
    <col min="6" max="6" width="10.33203125" customWidth="1"/>
    <col min="7" max="7" width="10.44140625" customWidth="1"/>
    <col min="8" max="8" width="13.44140625" customWidth="1"/>
    <col min="9" max="9" width="7.109375" customWidth="1"/>
    <col min="10" max="10" width="6.6640625" customWidth="1"/>
    <col min="11" max="11" width="7" customWidth="1"/>
    <col min="12" max="12" width="7.5546875" customWidth="1"/>
  </cols>
  <sheetData>
    <row r="2" spans="2:12" x14ac:dyDescent="0.3">
      <c r="B2" s="86" t="s">
        <v>500</v>
      </c>
    </row>
    <row r="4" spans="2:12" x14ac:dyDescent="0.3">
      <c r="B4" s="800" t="s">
        <v>287</v>
      </c>
      <c r="C4" s="800" t="s">
        <v>501</v>
      </c>
      <c r="D4" s="800" t="s">
        <v>502</v>
      </c>
      <c r="E4" s="806" t="s">
        <v>503</v>
      </c>
      <c r="F4" s="817"/>
      <c r="G4" s="806" t="s">
        <v>504</v>
      </c>
      <c r="H4" s="817"/>
      <c r="I4" s="806" t="s">
        <v>505</v>
      </c>
      <c r="J4" s="816"/>
      <c r="K4" s="816"/>
      <c r="L4" s="817"/>
    </row>
    <row r="5" spans="2:12" x14ac:dyDescent="0.3">
      <c r="B5" s="801"/>
      <c r="C5" s="801"/>
      <c r="D5" s="801"/>
      <c r="E5" s="526" t="s">
        <v>233</v>
      </c>
      <c r="F5" s="526" t="s">
        <v>234</v>
      </c>
      <c r="G5" s="475" t="s">
        <v>506</v>
      </c>
      <c r="H5" s="475" t="s">
        <v>507</v>
      </c>
      <c r="I5" s="475" t="s">
        <v>508</v>
      </c>
      <c r="J5" s="475" t="s">
        <v>509</v>
      </c>
      <c r="K5" s="475" t="s">
        <v>510</v>
      </c>
      <c r="L5" s="475" t="s">
        <v>511</v>
      </c>
    </row>
    <row r="6" spans="2:12" x14ac:dyDescent="0.3">
      <c r="B6" s="93">
        <v>1</v>
      </c>
      <c r="C6" s="93">
        <v>2</v>
      </c>
      <c r="D6" s="93">
        <v>3</v>
      </c>
      <c r="E6" s="93">
        <v>4</v>
      </c>
      <c r="F6" s="93">
        <v>5</v>
      </c>
      <c r="G6" s="93">
        <v>6</v>
      </c>
      <c r="H6" s="93">
        <v>7</v>
      </c>
      <c r="I6" s="93">
        <v>8</v>
      </c>
      <c r="J6" s="93">
        <v>9</v>
      </c>
      <c r="K6" s="93">
        <v>10</v>
      </c>
      <c r="L6" s="93">
        <v>11</v>
      </c>
    </row>
    <row r="7" spans="2:12" ht="41.4" x14ac:dyDescent="0.3">
      <c r="B7" s="46">
        <v>1</v>
      </c>
      <c r="C7" s="95" t="s">
        <v>1930</v>
      </c>
      <c r="D7" s="95" t="s">
        <v>1931</v>
      </c>
      <c r="E7" s="46"/>
      <c r="F7" s="46" t="s">
        <v>286</v>
      </c>
      <c r="G7" s="46"/>
      <c r="H7" s="46"/>
      <c r="I7" s="46"/>
      <c r="J7" s="46" t="s">
        <v>286</v>
      </c>
      <c r="K7" s="46"/>
      <c r="L7" s="46"/>
    </row>
    <row r="8" spans="2:12" ht="41.4" x14ac:dyDescent="0.3">
      <c r="B8" s="46">
        <v>2</v>
      </c>
      <c r="C8" s="95" t="s">
        <v>1930</v>
      </c>
      <c r="D8" s="95" t="s">
        <v>1932</v>
      </c>
      <c r="E8" s="46"/>
      <c r="F8" s="46" t="s">
        <v>286</v>
      </c>
      <c r="G8" s="46"/>
      <c r="H8" s="46"/>
      <c r="I8" s="46"/>
      <c r="J8" s="46" t="s">
        <v>286</v>
      </c>
      <c r="K8" s="46"/>
      <c r="L8" s="46"/>
    </row>
    <row r="9" spans="2:12" ht="41.4" x14ac:dyDescent="0.3">
      <c r="B9" s="46">
        <v>3</v>
      </c>
      <c r="C9" s="95" t="s">
        <v>1930</v>
      </c>
      <c r="D9" s="95" t="s">
        <v>1278</v>
      </c>
      <c r="E9" s="46"/>
      <c r="F9" s="46" t="s">
        <v>286</v>
      </c>
      <c r="G9" s="46"/>
      <c r="H9" s="46"/>
      <c r="I9" s="46"/>
      <c r="J9" s="46" t="s">
        <v>286</v>
      </c>
      <c r="K9" s="46"/>
      <c r="L9" s="46"/>
    </row>
    <row r="10" spans="2:12" ht="41.4" x14ac:dyDescent="0.3">
      <c r="B10" s="46">
        <v>4</v>
      </c>
      <c r="C10" s="95" t="s">
        <v>1930</v>
      </c>
      <c r="D10" s="95" t="s">
        <v>1933</v>
      </c>
      <c r="E10" s="46"/>
      <c r="F10" s="46" t="s">
        <v>286</v>
      </c>
      <c r="G10" s="46"/>
      <c r="H10" s="46"/>
      <c r="I10" s="46" t="s">
        <v>286</v>
      </c>
      <c r="J10" s="46"/>
      <c r="K10" s="46"/>
      <c r="L10" s="46"/>
    </row>
    <row r="11" spans="2:12" ht="41.4" x14ac:dyDescent="0.3">
      <c r="B11" s="46">
        <v>5</v>
      </c>
      <c r="C11" s="95" t="s">
        <v>1930</v>
      </c>
      <c r="D11" s="95" t="s">
        <v>1934</v>
      </c>
      <c r="E11" s="46"/>
      <c r="F11" s="46" t="s">
        <v>286</v>
      </c>
      <c r="G11" s="46"/>
      <c r="H11" s="46"/>
      <c r="I11" s="46"/>
      <c r="J11" s="46" t="s">
        <v>286</v>
      </c>
      <c r="K11" s="46"/>
      <c r="L11" s="46"/>
    </row>
    <row r="12" spans="2:12" ht="41.4" x14ac:dyDescent="0.3">
      <c r="B12" s="46">
        <v>6</v>
      </c>
      <c r="C12" s="95" t="s">
        <v>1930</v>
      </c>
      <c r="D12" s="95" t="s">
        <v>1935</v>
      </c>
      <c r="E12" s="46"/>
      <c r="F12" s="46" t="s">
        <v>286</v>
      </c>
      <c r="G12" s="95"/>
      <c r="H12" s="46"/>
      <c r="I12" s="46"/>
      <c r="J12" s="46" t="s">
        <v>286</v>
      </c>
      <c r="K12" s="46"/>
      <c r="L12" s="46"/>
    </row>
    <row r="13" spans="2:12" x14ac:dyDescent="0.3">
      <c r="B13" s="770" t="s">
        <v>1168</v>
      </c>
      <c r="C13" s="770"/>
      <c r="D13" s="770"/>
      <c r="E13" s="770"/>
      <c r="F13" s="770"/>
      <c r="G13" s="770"/>
      <c r="H13" s="770"/>
      <c r="I13" s="770"/>
      <c r="J13" s="770"/>
      <c r="K13" s="769" t="s">
        <v>286</v>
      </c>
      <c r="L13" s="769"/>
    </row>
    <row r="14" spans="2:12" ht="15" thickBot="1" x14ac:dyDescent="0.35"/>
    <row r="15" spans="2:12" x14ac:dyDescent="0.3">
      <c r="B15" s="198" t="s">
        <v>327</v>
      </c>
      <c r="C15" s="153"/>
      <c r="D15" s="153"/>
      <c r="E15" s="153"/>
      <c r="F15" s="153"/>
      <c r="G15" s="153"/>
      <c r="H15" s="153"/>
      <c r="I15" s="153"/>
      <c r="J15" s="153"/>
      <c r="K15" s="153"/>
      <c r="L15" s="154"/>
    </row>
    <row r="16" spans="2:12" x14ac:dyDescent="0.3">
      <c r="B16" s="155" t="s">
        <v>512</v>
      </c>
      <c r="L16" s="156"/>
    </row>
    <row r="17" spans="2:12" ht="32.1" customHeight="1" x14ac:dyDescent="0.3">
      <c r="B17" s="744" t="s">
        <v>513</v>
      </c>
      <c r="C17" s="745"/>
      <c r="D17" s="745"/>
      <c r="E17" s="745"/>
      <c r="F17" s="745"/>
      <c r="G17" s="745"/>
      <c r="H17" s="745"/>
      <c r="I17" s="745"/>
      <c r="J17" s="745"/>
      <c r="K17" s="745"/>
      <c r="L17" s="746"/>
    </row>
    <row r="18" spans="2:12" x14ac:dyDescent="0.3">
      <c r="B18" s="155"/>
      <c r="L18" s="156"/>
    </row>
    <row r="19" spans="2:12" ht="27.9" customHeight="1" x14ac:dyDescent="0.3">
      <c r="B19" s="744" t="s">
        <v>514</v>
      </c>
      <c r="C19" s="745"/>
      <c r="D19" s="745"/>
      <c r="E19" s="745"/>
      <c r="F19" s="745"/>
      <c r="G19" s="745"/>
      <c r="H19" s="745"/>
      <c r="I19" s="745"/>
      <c r="J19" s="745"/>
      <c r="K19" s="745"/>
      <c r="L19" s="746"/>
    </row>
    <row r="20" spans="2:12" ht="15" thickBot="1" x14ac:dyDescent="0.35">
      <c r="B20" s="157"/>
      <c r="C20" s="158"/>
      <c r="D20" s="158"/>
      <c r="E20" s="158"/>
      <c r="F20" s="158"/>
      <c r="G20" s="158"/>
      <c r="H20" s="158"/>
      <c r="I20" s="158"/>
      <c r="J20" s="158"/>
      <c r="K20" s="158"/>
      <c r="L20" s="159"/>
    </row>
    <row r="21" spans="2:12" ht="15" thickBot="1" x14ac:dyDescent="0.35"/>
    <row r="22" spans="2:12" x14ac:dyDescent="0.3">
      <c r="B22" s="477" t="s">
        <v>697</v>
      </c>
      <c r="C22" s="525"/>
      <c r="D22" s="153"/>
      <c r="E22" s="153"/>
      <c r="F22" s="191"/>
      <c r="G22" s="153"/>
      <c r="H22" s="192"/>
      <c r="I22" s="192"/>
      <c r="J22" s="192"/>
      <c r="K22" s="192"/>
      <c r="L22" s="154"/>
    </row>
    <row r="23" spans="2:12" x14ac:dyDescent="0.3">
      <c r="B23" s="744" t="s">
        <v>1936</v>
      </c>
      <c r="C23" s="745"/>
      <c r="D23" s="745"/>
      <c r="E23" s="745"/>
      <c r="F23" s="745"/>
      <c r="G23" s="745"/>
      <c r="H23" s="745"/>
      <c r="I23" s="745"/>
      <c r="J23" s="745"/>
      <c r="K23" s="745"/>
      <c r="L23" s="746"/>
    </row>
    <row r="24" spans="2:12" x14ac:dyDescent="0.3">
      <c r="B24" s="744"/>
      <c r="C24" s="745"/>
      <c r="D24" s="745"/>
      <c r="E24" s="745"/>
      <c r="F24" s="745"/>
      <c r="G24" s="745"/>
      <c r="H24" s="745"/>
      <c r="I24" s="745"/>
      <c r="J24" s="745"/>
      <c r="K24" s="745"/>
      <c r="L24" s="746"/>
    </row>
    <row r="25" spans="2:12" x14ac:dyDescent="0.3">
      <c r="B25" s="744"/>
      <c r="C25" s="745"/>
      <c r="D25" s="745"/>
      <c r="E25" s="745"/>
      <c r="F25" s="745"/>
      <c r="G25" s="745"/>
      <c r="H25" s="745"/>
      <c r="I25" s="745"/>
      <c r="J25" s="745"/>
      <c r="K25" s="745"/>
      <c r="L25" s="746"/>
    </row>
    <row r="26" spans="2:12" x14ac:dyDescent="0.3">
      <c r="B26" s="744"/>
      <c r="C26" s="745"/>
      <c r="D26" s="745"/>
      <c r="E26" s="745"/>
      <c r="F26" s="745"/>
      <c r="G26" s="745"/>
      <c r="H26" s="745"/>
      <c r="I26" s="745"/>
      <c r="J26" s="745"/>
      <c r="K26" s="745"/>
      <c r="L26" s="746"/>
    </row>
    <row r="27" spans="2:12" x14ac:dyDescent="0.3">
      <c r="B27" s="744"/>
      <c r="C27" s="745"/>
      <c r="D27" s="745"/>
      <c r="E27" s="745"/>
      <c r="F27" s="745"/>
      <c r="G27" s="745"/>
      <c r="H27" s="745"/>
      <c r="I27" s="745"/>
      <c r="J27" s="745"/>
      <c r="K27" s="745"/>
      <c r="L27" s="746"/>
    </row>
    <row r="28" spans="2:12" x14ac:dyDescent="0.3">
      <c r="B28" s="744"/>
      <c r="C28" s="745"/>
      <c r="D28" s="745"/>
      <c r="E28" s="745"/>
      <c r="F28" s="745"/>
      <c r="G28" s="745"/>
      <c r="H28" s="745"/>
      <c r="I28" s="745"/>
      <c r="J28" s="745"/>
      <c r="K28" s="745"/>
      <c r="L28" s="746"/>
    </row>
    <row r="29" spans="2:12" x14ac:dyDescent="0.3">
      <c r="B29" s="744"/>
      <c r="C29" s="745"/>
      <c r="D29" s="745"/>
      <c r="E29" s="745"/>
      <c r="F29" s="745"/>
      <c r="G29" s="745"/>
      <c r="H29" s="745"/>
      <c r="I29" s="745"/>
      <c r="J29" s="745"/>
      <c r="K29" s="745"/>
      <c r="L29" s="746"/>
    </row>
    <row r="30" spans="2:12" x14ac:dyDescent="0.3">
      <c r="B30" s="744"/>
      <c r="C30" s="745"/>
      <c r="D30" s="745"/>
      <c r="E30" s="745"/>
      <c r="F30" s="745"/>
      <c r="G30" s="745"/>
      <c r="H30" s="745"/>
      <c r="I30" s="745"/>
      <c r="J30" s="745"/>
      <c r="K30" s="745"/>
      <c r="L30" s="746"/>
    </row>
    <row r="31" spans="2:12" x14ac:dyDescent="0.3">
      <c r="B31" s="744"/>
      <c r="C31" s="745"/>
      <c r="D31" s="745"/>
      <c r="E31" s="745"/>
      <c r="F31" s="745"/>
      <c r="G31" s="745"/>
      <c r="H31" s="745"/>
      <c r="I31" s="745"/>
      <c r="J31" s="745"/>
      <c r="K31" s="745"/>
      <c r="L31" s="746"/>
    </row>
    <row r="32" spans="2:12" x14ac:dyDescent="0.3">
      <c r="B32" s="744"/>
      <c r="C32" s="745"/>
      <c r="D32" s="745"/>
      <c r="E32" s="745"/>
      <c r="F32" s="745"/>
      <c r="G32" s="745"/>
      <c r="H32" s="745"/>
      <c r="I32" s="745"/>
      <c r="J32" s="745"/>
      <c r="K32" s="745"/>
      <c r="L32" s="746"/>
    </row>
    <row r="33" spans="2:12" x14ac:dyDescent="0.3">
      <c r="B33" s="744"/>
      <c r="C33" s="745"/>
      <c r="D33" s="745"/>
      <c r="E33" s="745"/>
      <c r="F33" s="745"/>
      <c r="G33" s="745"/>
      <c r="H33" s="745"/>
      <c r="I33" s="745"/>
      <c r="J33" s="745"/>
      <c r="K33" s="745"/>
      <c r="L33" s="746"/>
    </row>
    <row r="34" spans="2:12" x14ac:dyDescent="0.3">
      <c r="B34" s="744"/>
      <c r="C34" s="745"/>
      <c r="D34" s="745"/>
      <c r="E34" s="745"/>
      <c r="F34" s="745"/>
      <c r="G34" s="745"/>
      <c r="H34" s="745"/>
      <c r="I34" s="745"/>
      <c r="J34" s="745"/>
      <c r="K34" s="745"/>
      <c r="L34" s="746"/>
    </row>
    <row r="35" spans="2:12" x14ac:dyDescent="0.3">
      <c r="B35" s="744"/>
      <c r="C35" s="745"/>
      <c r="D35" s="745"/>
      <c r="E35" s="745"/>
      <c r="F35" s="745"/>
      <c r="G35" s="745"/>
      <c r="H35" s="745"/>
      <c r="I35" s="745"/>
      <c r="J35" s="745"/>
      <c r="K35" s="745"/>
      <c r="L35" s="746"/>
    </row>
    <row r="36" spans="2:12" ht="15" thickBot="1" x14ac:dyDescent="0.35">
      <c r="B36" s="754"/>
      <c r="C36" s="780"/>
      <c r="D36" s="780"/>
      <c r="E36" s="780"/>
      <c r="F36" s="780"/>
      <c r="G36" s="780"/>
      <c r="H36" s="780"/>
      <c r="I36" s="780"/>
      <c r="J36" s="780"/>
      <c r="K36" s="780"/>
      <c r="L36" s="781"/>
    </row>
  </sheetData>
  <mergeCells count="11">
    <mergeCell ref="B23:L36"/>
    <mergeCell ref="B17:L17"/>
    <mergeCell ref="B19:L19"/>
    <mergeCell ref="B4:B5"/>
    <mergeCell ref="C4:C5"/>
    <mergeCell ref="D4:D5"/>
    <mergeCell ref="E4:F4"/>
    <mergeCell ref="G4:H4"/>
    <mergeCell ref="I4:L4"/>
    <mergeCell ref="K13:L13"/>
    <mergeCell ref="B13:J13"/>
  </mergeCells>
  <dataValidations count="2">
    <dataValidation type="list" allowBlank="1" showInputMessage="1" showErrorMessage="1" sqref="K13 E7:L11 F12 J12" xr:uid="{00000000-0002-0000-1300-000000000000}">
      <formula1>"V"</formula1>
    </dataValidation>
    <dataValidation type="list" allowBlank="1" showInputMessage="1" showErrorMessage="1" sqref="I12" xr:uid="{ECA79479-82E1-4184-85A8-AB82217D4B5C}">
      <formula1>$I$6:$I$11</formula1>
    </dataValidation>
  </dataValidations>
  <pageMargins left="0.7" right="0.7" top="0.75" bottom="0.75" header="0.3" footer="0.3"/>
  <pageSetup paperSize="9" orientation="landscape" horizontalDpi="0" verticalDpi="0" r:id="rId1"/>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B1:J32"/>
  <sheetViews>
    <sheetView showGridLines="0" workbookViewId="0"/>
  </sheetViews>
  <sheetFormatPr defaultRowHeight="14.4" x14ac:dyDescent="0.3"/>
  <cols>
    <col min="1" max="1" width="4" customWidth="1"/>
    <col min="3" max="3" width="20.33203125" customWidth="1"/>
    <col min="5" max="5" width="14.6640625" customWidth="1"/>
    <col min="6" max="6" width="13.44140625" customWidth="1"/>
    <col min="7" max="7" width="12.109375" customWidth="1"/>
    <col min="8" max="8" width="18.109375" customWidth="1"/>
    <col min="9" max="9" width="17.88671875" customWidth="1"/>
  </cols>
  <sheetData>
    <row r="1" spans="2:10" x14ac:dyDescent="0.3">
      <c r="B1" s="106" t="s">
        <v>515</v>
      </c>
      <c r="C1" s="4"/>
      <c r="D1" s="4"/>
      <c r="E1" s="4"/>
      <c r="F1" s="4"/>
      <c r="G1" s="4"/>
      <c r="H1" s="4"/>
      <c r="I1" s="4"/>
      <c r="J1" s="4"/>
    </row>
    <row r="2" spans="2:10" x14ac:dyDescent="0.3">
      <c r="B2" s="106" t="s">
        <v>368</v>
      </c>
      <c r="C2" s="4"/>
      <c r="D2" s="4"/>
      <c r="E2" s="4"/>
      <c r="F2" s="4"/>
      <c r="G2" s="4"/>
      <c r="H2" s="4"/>
      <c r="I2" s="4"/>
      <c r="J2" s="4"/>
    </row>
    <row r="3" spans="2:10" x14ac:dyDescent="0.3">
      <c r="B3" s="76"/>
      <c r="C3" s="4"/>
      <c r="D3" s="4"/>
      <c r="E3" s="4"/>
      <c r="F3" s="4"/>
      <c r="G3" s="4"/>
      <c r="H3" s="4"/>
      <c r="I3" s="4"/>
      <c r="J3" s="4"/>
    </row>
    <row r="4" spans="2:10" x14ac:dyDescent="0.3">
      <c r="B4" s="107" t="s">
        <v>516</v>
      </c>
      <c r="C4" s="4"/>
      <c r="D4" s="4"/>
      <c r="E4" s="4"/>
      <c r="F4" s="4"/>
      <c r="G4" s="4"/>
      <c r="H4" s="4"/>
      <c r="I4" s="4"/>
      <c r="J4" s="4"/>
    </row>
    <row r="5" spans="2:10" ht="41.4" x14ac:dyDescent="0.3">
      <c r="B5" s="475" t="s">
        <v>287</v>
      </c>
      <c r="C5" s="475" t="s">
        <v>517</v>
      </c>
      <c r="D5" s="475" t="s">
        <v>518</v>
      </c>
      <c r="E5" s="475" t="s">
        <v>519</v>
      </c>
      <c r="F5" s="475" t="s">
        <v>520</v>
      </c>
      <c r="G5" s="475" t="s">
        <v>412</v>
      </c>
      <c r="H5" s="475" t="s">
        <v>521</v>
      </c>
      <c r="I5" s="475" t="s">
        <v>522</v>
      </c>
      <c r="J5" s="475" t="s">
        <v>523</v>
      </c>
    </row>
    <row r="6" spans="2:10" x14ac:dyDescent="0.3">
      <c r="B6" s="108">
        <v>1</v>
      </c>
      <c r="C6" s="108">
        <v>2</v>
      </c>
      <c r="D6" s="108">
        <v>3</v>
      </c>
      <c r="E6" s="108">
        <v>4</v>
      </c>
      <c r="F6" s="108">
        <v>5</v>
      </c>
      <c r="G6" s="108">
        <v>6</v>
      </c>
      <c r="H6" s="108">
        <v>7</v>
      </c>
      <c r="I6" s="108">
        <v>8</v>
      </c>
      <c r="J6" s="108">
        <v>9</v>
      </c>
    </row>
    <row r="7" spans="2:10" x14ac:dyDescent="0.3">
      <c r="B7" s="46">
        <v>1</v>
      </c>
      <c r="C7" s="95" t="s">
        <v>82</v>
      </c>
      <c r="D7" s="46">
        <v>0</v>
      </c>
      <c r="E7" s="46" t="s">
        <v>82</v>
      </c>
      <c r="F7" s="46" t="s">
        <v>82</v>
      </c>
      <c r="G7" s="46" t="s">
        <v>82</v>
      </c>
      <c r="H7" s="46" t="s">
        <v>82</v>
      </c>
      <c r="I7" s="46" t="s">
        <v>82</v>
      </c>
      <c r="J7" s="46">
        <v>0</v>
      </c>
    </row>
    <row r="8" spans="2:10" x14ac:dyDescent="0.3">
      <c r="B8" s="46">
        <v>2</v>
      </c>
      <c r="C8" s="95" t="s">
        <v>82</v>
      </c>
      <c r="D8" s="46">
        <v>0</v>
      </c>
      <c r="E8" s="46" t="s">
        <v>82</v>
      </c>
      <c r="F8" s="46" t="s">
        <v>82</v>
      </c>
      <c r="G8" s="46" t="s">
        <v>82</v>
      </c>
      <c r="H8" s="46" t="s">
        <v>82</v>
      </c>
      <c r="I8" s="46" t="s">
        <v>82</v>
      </c>
      <c r="J8" s="46">
        <v>0</v>
      </c>
    </row>
    <row r="9" spans="2:10" x14ac:dyDescent="0.3">
      <c r="B9" s="46">
        <v>3</v>
      </c>
      <c r="C9" s="95" t="s">
        <v>82</v>
      </c>
      <c r="D9" s="46">
        <v>0</v>
      </c>
      <c r="E9" s="46" t="s">
        <v>82</v>
      </c>
      <c r="F9" s="46" t="s">
        <v>82</v>
      </c>
      <c r="G9" s="46" t="s">
        <v>82</v>
      </c>
      <c r="H9" s="46" t="s">
        <v>82</v>
      </c>
      <c r="I9" s="46" t="s">
        <v>82</v>
      </c>
      <c r="J9" s="46">
        <v>0</v>
      </c>
    </row>
    <row r="10" spans="2:10" x14ac:dyDescent="0.3">
      <c r="B10" s="46">
        <v>4</v>
      </c>
      <c r="C10" s="95" t="s">
        <v>82</v>
      </c>
      <c r="D10" s="46">
        <v>0</v>
      </c>
      <c r="E10" s="46" t="s">
        <v>82</v>
      </c>
      <c r="F10" s="46" t="s">
        <v>82</v>
      </c>
      <c r="G10" s="46" t="s">
        <v>82</v>
      </c>
      <c r="H10" s="46" t="s">
        <v>82</v>
      </c>
      <c r="I10" s="46" t="s">
        <v>82</v>
      </c>
      <c r="J10" s="46">
        <v>0</v>
      </c>
    </row>
    <row r="11" spans="2:10" x14ac:dyDescent="0.3">
      <c r="B11" s="46">
        <v>5</v>
      </c>
      <c r="C11" s="95" t="s">
        <v>82</v>
      </c>
      <c r="D11" s="46">
        <v>0</v>
      </c>
      <c r="E11" s="46" t="s">
        <v>82</v>
      </c>
      <c r="F11" s="46" t="s">
        <v>82</v>
      </c>
      <c r="G11" s="46" t="s">
        <v>82</v>
      </c>
      <c r="H11" s="46" t="s">
        <v>82</v>
      </c>
      <c r="I11" s="46" t="s">
        <v>82</v>
      </c>
      <c r="J11" s="46">
        <v>0</v>
      </c>
    </row>
    <row r="12" spans="2:10" x14ac:dyDescent="0.3">
      <c r="B12" s="46">
        <v>6</v>
      </c>
      <c r="C12" s="95" t="s">
        <v>82</v>
      </c>
      <c r="D12" s="46">
        <v>0</v>
      </c>
      <c r="E12" s="46" t="s">
        <v>82</v>
      </c>
      <c r="F12" s="46" t="s">
        <v>82</v>
      </c>
      <c r="G12" s="46" t="s">
        <v>82</v>
      </c>
      <c r="H12" s="46" t="s">
        <v>82</v>
      </c>
      <c r="I12" s="46" t="s">
        <v>82</v>
      </c>
      <c r="J12" s="46">
        <v>0</v>
      </c>
    </row>
    <row r="13" spans="2:10" x14ac:dyDescent="0.3">
      <c r="B13" s="770" t="s">
        <v>1168</v>
      </c>
      <c r="C13" s="770"/>
      <c r="D13" s="770"/>
      <c r="E13" s="770"/>
      <c r="F13" s="770"/>
      <c r="G13" s="770"/>
      <c r="H13" s="770"/>
      <c r="I13" s="769" t="s">
        <v>286</v>
      </c>
      <c r="J13" s="769"/>
    </row>
    <row r="14" spans="2:10" x14ac:dyDescent="0.3">
      <c r="B14" s="100">
        <v>3</v>
      </c>
      <c r="C14" t="s">
        <v>524</v>
      </c>
    </row>
    <row r="15" spans="2:10" x14ac:dyDescent="0.3">
      <c r="B15" s="22">
        <v>6</v>
      </c>
      <c r="C15" t="s">
        <v>525</v>
      </c>
    </row>
    <row r="17" spans="2:10" ht="15" thickBot="1" x14ac:dyDescent="0.35"/>
    <row r="18" spans="2:10" x14ac:dyDescent="0.3">
      <c r="B18" s="477" t="s">
        <v>697</v>
      </c>
      <c r="C18" s="525"/>
      <c r="D18" s="153"/>
      <c r="E18" s="153"/>
      <c r="F18" s="191"/>
      <c r="G18" s="153"/>
      <c r="H18" s="192"/>
      <c r="I18" s="192"/>
      <c r="J18" s="236"/>
    </row>
    <row r="19" spans="2:10" x14ac:dyDescent="0.3">
      <c r="B19" s="155" t="s">
        <v>1937</v>
      </c>
      <c r="C19" s="22"/>
      <c r="F19" s="75"/>
      <c r="H19" s="62"/>
      <c r="I19" s="62"/>
      <c r="J19" s="233"/>
    </row>
    <row r="20" spans="2:10" x14ac:dyDescent="0.3">
      <c r="B20" s="155"/>
      <c r="C20" s="22"/>
      <c r="F20" s="75"/>
      <c r="H20" s="62"/>
      <c r="I20" s="62"/>
      <c r="J20" s="233"/>
    </row>
    <row r="21" spans="2:10" x14ac:dyDescent="0.3">
      <c r="B21" s="155"/>
      <c r="C21" s="22"/>
      <c r="F21" s="75"/>
      <c r="H21" s="62"/>
      <c r="I21" s="62"/>
      <c r="J21" s="233"/>
    </row>
    <row r="22" spans="2:10" x14ac:dyDescent="0.3">
      <c r="B22" s="155"/>
      <c r="C22" s="22"/>
      <c r="F22" s="75"/>
      <c r="H22" s="62"/>
      <c r="I22" s="62"/>
      <c r="J22" s="233"/>
    </row>
    <row r="23" spans="2:10" x14ac:dyDescent="0.3">
      <c r="B23" s="155"/>
      <c r="C23" s="22"/>
      <c r="F23" s="75"/>
      <c r="H23" s="62"/>
      <c r="I23" s="62"/>
      <c r="J23" s="233"/>
    </row>
    <row r="24" spans="2:10" x14ac:dyDescent="0.3">
      <c r="B24" s="155"/>
      <c r="C24" s="22"/>
      <c r="F24" s="75"/>
      <c r="H24" s="62"/>
      <c r="I24" s="62"/>
      <c r="J24" s="233"/>
    </row>
    <row r="25" spans="2:10" x14ac:dyDescent="0.3">
      <c r="B25" s="155"/>
      <c r="C25" s="22"/>
      <c r="F25" s="75"/>
      <c r="H25" s="62"/>
      <c r="I25" s="62"/>
      <c r="J25" s="233"/>
    </row>
    <row r="26" spans="2:10" x14ac:dyDescent="0.3">
      <c r="B26" s="155"/>
      <c r="C26" s="22"/>
      <c r="F26" s="75"/>
      <c r="H26" s="62"/>
      <c r="I26" s="62"/>
      <c r="J26" s="233"/>
    </row>
    <row r="27" spans="2:10" x14ac:dyDescent="0.3">
      <c r="B27" s="155"/>
      <c r="C27" s="22"/>
      <c r="F27" s="75"/>
      <c r="H27" s="62"/>
      <c r="I27" s="62"/>
      <c r="J27" s="233"/>
    </row>
    <row r="28" spans="2:10" x14ac:dyDescent="0.3">
      <c r="B28" s="155"/>
      <c r="C28" s="22"/>
      <c r="F28" s="75"/>
      <c r="H28" s="62"/>
      <c r="I28" s="62"/>
      <c r="J28" s="233"/>
    </row>
    <row r="29" spans="2:10" x14ac:dyDescent="0.3">
      <c r="B29" s="155"/>
      <c r="C29" s="22"/>
      <c r="F29" s="75"/>
      <c r="H29" s="62"/>
      <c r="I29" s="62"/>
      <c r="J29" s="233"/>
    </row>
    <row r="30" spans="2:10" x14ac:dyDescent="0.3">
      <c r="B30" s="155"/>
      <c r="C30" s="22"/>
      <c r="F30" s="75"/>
      <c r="H30" s="62"/>
      <c r="I30" s="62"/>
      <c r="J30" s="233"/>
    </row>
    <row r="31" spans="2:10" x14ac:dyDescent="0.3">
      <c r="B31" s="155"/>
      <c r="C31" s="22"/>
      <c r="F31" s="75"/>
      <c r="H31" s="62"/>
      <c r="I31" s="62"/>
      <c r="J31" s="233"/>
    </row>
    <row r="32" spans="2:10" ht="15" thickBot="1" x14ac:dyDescent="0.35">
      <c r="B32" s="157"/>
      <c r="C32" s="234"/>
      <c r="D32" s="158"/>
      <c r="E32" s="158"/>
      <c r="F32" s="196"/>
      <c r="G32" s="158"/>
      <c r="H32" s="197"/>
      <c r="I32" s="197"/>
      <c r="J32" s="235"/>
    </row>
  </sheetData>
  <mergeCells count="2">
    <mergeCell ref="I13:J13"/>
    <mergeCell ref="B13:H13"/>
  </mergeCells>
  <dataValidations count="1">
    <dataValidation type="list" allowBlank="1" showInputMessage="1" showErrorMessage="1" sqref="I13" xr:uid="{00000000-0002-0000-1400-000000000000}">
      <formula1>"V"</formula1>
    </dataValidation>
  </dataValidations>
  <pageMargins left="0.7" right="0.7" top="0.75" bottom="0.75" header="0.3" footer="0.3"/>
  <pageSetup paperSize="9" orientation="landscape" horizontalDpi="360" verticalDpi="360" r:id="rId1"/>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B1:I65"/>
  <sheetViews>
    <sheetView showGridLines="0" zoomScaleNormal="100" workbookViewId="0"/>
  </sheetViews>
  <sheetFormatPr defaultRowHeight="14.4" x14ac:dyDescent="0.3"/>
  <cols>
    <col min="1" max="1" width="3.88671875" customWidth="1"/>
    <col min="2" max="2" width="7.5546875" customWidth="1"/>
    <col min="3" max="3" width="28.109375" customWidth="1"/>
    <col min="4" max="4" width="18.44140625" customWidth="1"/>
    <col min="5" max="5" width="28.44140625" customWidth="1"/>
    <col min="6" max="6" width="7" bestFit="1" customWidth="1"/>
    <col min="7" max="7" width="7.44140625" bestFit="1" customWidth="1"/>
    <col min="8" max="8" width="10.88671875" bestFit="1" customWidth="1"/>
    <col min="9" max="9" width="15" customWidth="1"/>
  </cols>
  <sheetData>
    <row r="1" spans="2:9" x14ac:dyDescent="0.3">
      <c r="B1" s="109" t="s">
        <v>526</v>
      </c>
    </row>
    <row r="2" spans="2:9" ht="14.1" customHeight="1" x14ac:dyDescent="0.3">
      <c r="B2" s="75"/>
    </row>
    <row r="3" spans="2:9" ht="14.4" hidden="1" customHeight="1" x14ac:dyDescent="0.3">
      <c r="B3" s="75"/>
      <c r="C3" t="s">
        <v>285</v>
      </c>
    </row>
    <row r="4" spans="2:9" ht="14.4" hidden="1" customHeight="1" x14ac:dyDescent="0.3">
      <c r="B4" s="75"/>
    </row>
    <row r="5" spans="2:9" ht="14.4" hidden="1" customHeight="1" x14ac:dyDescent="0.3">
      <c r="B5" s="75"/>
      <c r="C5" t="s">
        <v>286</v>
      </c>
    </row>
    <row r="6" spans="2:9" ht="17.100000000000001" customHeight="1" x14ac:dyDescent="0.3">
      <c r="B6" s="75"/>
    </row>
    <row r="7" spans="2:9" ht="17.399999999999999" customHeight="1" x14ac:dyDescent="0.3">
      <c r="B7" s="800" t="s">
        <v>287</v>
      </c>
      <c r="C7" s="800" t="s">
        <v>409</v>
      </c>
      <c r="D7" s="800" t="s">
        <v>412</v>
      </c>
      <c r="E7" s="800" t="s">
        <v>527</v>
      </c>
      <c r="F7" s="806" t="s">
        <v>528</v>
      </c>
      <c r="G7" s="816"/>
      <c r="H7" s="817"/>
      <c r="I7" s="800" t="s">
        <v>529</v>
      </c>
    </row>
    <row r="8" spans="2:9" ht="27.6" x14ac:dyDescent="0.3">
      <c r="B8" s="801"/>
      <c r="C8" s="801"/>
      <c r="D8" s="801"/>
      <c r="E8" s="801"/>
      <c r="F8" s="475" t="s">
        <v>530</v>
      </c>
      <c r="G8" s="475" t="s">
        <v>296</v>
      </c>
      <c r="H8" s="475" t="s">
        <v>531</v>
      </c>
      <c r="I8" s="801"/>
    </row>
    <row r="9" spans="2:9" x14ac:dyDescent="0.3">
      <c r="B9" s="523">
        <v>1</v>
      </c>
      <c r="C9" s="524">
        <v>2</v>
      </c>
      <c r="D9" s="524">
        <v>3</v>
      </c>
      <c r="E9" s="524">
        <v>4</v>
      </c>
      <c r="F9" s="521">
        <v>5</v>
      </c>
      <c r="G9" s="521">
        <v>6</v>
      </c>
      <c r="H9" s="521">
        <v>7</v>
      </c>
      <c r="I9" s="521">
        <v>8</v>
      </c>
    </row>
    <row r="10" spans="2:9" ht="43.2" x14ac:dyDescent="0.3">
      <c r="B10" s="110">
        <v>1</v>
      </c>
      <c r="C10" s="111" t="s">
        <v>1941</v>
      </c>
      <c r="D10" s="649" t="s">
        <v>1940</v>
      </c>
      <c r="E10" s="650" t="s">
        <v>1939</v>
      </c>
      <c r="F10" s="46"/>
      <c r="G10" s="46" t="s">
        <v>286</v>
      </c>
      <c r="H10" s="46"/>
      <c r="I10" s="46">
        <v>2023</v>
      </c>
    </row>
    <row r="11" spans="2:9" ht="43.2" x14ac:dyDescent="0.3">
      <c r="B11" s="110">
        <v>2</v>
      </c>
      <c r="C11" s="111"/>
      <c r="D11" s="651" t="s">
        <v>1942</v>
      </c>
      <c r="E11" s="648" t="s">
        <v>1943</v>
      </c>
      <c r="F11" s="46"/>
      <c r="G11" s="46" t="s">
        <v>286</v>
      </c>
      <c r="H11" s="46"/>
      <c r="I11" s="46">
        <v>2020</v>
      </c>
    </row>
    <row r="12" spans="2:9" ht="43.2" x14ac:dyDescent="0.3">
      <c r="B12" s="110">
        <v>3</v>
      </c>
      <c r="C12" s="111"/>
      <c r="D12" s="652" t="s">
        <v>1944</v>
      </c>
      <c r="E12" s="650" t="s">
        <v>1945</v>
      </c>
      <c r="F12" s="46" t="s">
        <v>286</v>
      </c>
      <c r="G12" s="46"/>
      <c r="H12" s="46"/>
      <c r="I12" s="46">
        <v>2023</v>
      </c>
    </row>
    <row r="13" spans="2:9" ht="43.2" x14ac:dyDescent="0.3">
      <c r="B13" s="110">
        <v>4</v>
      </c>
      <c r="C13" s="111"/>
      <c r="D13" s="651" t="s">
        <v>1940</v>
      </c>
      <c r="E13" s="650" t="s">
        <v>1946</v>
      </c>
      <c r="F13" s="46"/>
      <c r="G13" s="46" t="s">
        <v>286</v>
      </c>
      <c r="H13" s="46"/>
      <c r="I13" s="46">
        <v>2023</v>
      </c>
    </row>
    <row r="14" spans="2:9" ht="43.2" x14ac:dyDescent="0.3">
      <c r="B14" s="110">
        <v>5</v>
      </c>
      <c r="C14" s="111"/>
      <c r="D14" s="649" t="s">
        <v>1940</v>
      </c>
      <c r="E14" s="650" t="s">
        <v>1947</v>
      </c>
      <c r="F14" s="46"/>
      <c r="G14" s="46" t="s">
        <v>286</v>
      </c>
      <c r="H14" s="46"/>
      <c r="I14" s="46">
        <v>2023</v>
      </c>
    </row>
    <row r="15" spans="2:9" ht="43.2" x14ac:dyDescent="0.3">
      <c r="B15" s="110">
        <v>6</v>
      </c>
      <c r="C15" s="111"/>
      <c r="D15" s="651" t="s">
        <v>1940</v>
      </c>
      <c r="E15" s="648" t="s">
        <v>1948</v>
      </c>
      <c r="F15" s="46"/>
      <c r="G15" s="46" t="s">
        <v>286</v>
      </c>
      <c r="H15" s="46"/>
      <c r="I15" s="46">
        <v>2021</v>
      </c>
    </row>
    <row r="16" spans="2:9" ht="43.2" x14ac:dyDescent="0.3">
      <c r="B16" s="110">
        <v>7</v>
      </c>
      <c r="C16" s="111"/>
      <c r="D16" s="651" t="s">
        <v>1942</v>
      </c>
      <c r="E16" s="650" t="s">
        <v>1949</v>
      </c>
      <c r="F16" s="46" t="s">
        <v>286</v>
      </c>
      <c r="G16" s="46"/>
      <c r="H16" s="46"/>
      <c r="I16" s="46">
        <v>2021</v>
      </c>
    </row>
    <row r="17" spans="2:9" ht="43.2" x14ac:dyDescent="0.3">
      <c r="B17" s="110">
        <v>8</v>
      </c>
      <c r="C17" s="111" t="s">
        <v>1950</v>
      </c>
      <c r="D17" s="652" t="s">
        <v>1944</v>
      </c>
      <c r="E17" s="648" t="s">
        <v>1951</v>
      </c>
      <c r="F17" s="46"/>
      <c r="G17" s="46" t="s">
        <v>286</v>
      </c>
      <c r="H17" s="46"/>
      <c r="I17" s="46">
        <v>2023</v>
      </c>
    </row>
    <row r="18" spans="2:9" x14ac:dyDescent="0.3">
      <c r="B18" s="836" t="s">
        <v>348</v>
      </c>
      <c r="C18" s="836"/>
      <c r="D18" s="836"/>
      <c r="E18" s="836"/>
      <c r="F18" s="67">
        <f>COUNTIF(F10:F17,"V")</f>
        <v>2</v>
      </c>
      <c r="G18" s="67">
        <f>COUNTIF(G10:G17,"V")</f>
        <v>6</v>
      </c>
      <c r="H18" s="67">
        <f>COUNTIF(H10:H17,"V")</f>
        <v>0</v>
      </c>
      <c r="I18" s="397"/>
    </row>
    <row r="19" spans="2:9" x14ac:dyDescent="0.3">
      <c r="B19" s="770" t="s">
        <v>1168</v>
      </c>
      <c r="C19" s="770"/>
      <c r="D19" s="770"/>
      <c r="E19" s="770"/>
      <c r="F19" s="770"/>
      <c r="G19" s="770"/>
      <c r="H19" s="769" t="s">
        <v>286</v>
      </c>
      <c r="I19" s="769"/>
    </row>
    <row r="20" spans="2:9" ht="15" thickBot="1" x14ac:dyDescent="0.35">
      <c r="E20" s="22" t="s">
        <v>533</v>
      </c>
      <c r="F20" s="112" t="s">
        <v>534</v>
      </c>
    </row>
    <row r="21" spans="2:9" x14ac:dyDescent="0.3">
      <c r="B21" s="291" t="s">
        <v>2</v>
      </c>
      <c r="C21" s="153"/>
      <c r="D21" s="153"/>
      <c r="E21" s="153"/>
      <c r="F21" s="153"/>
      <c r="G21" s="153"/>
      <c r="H21" s="153"/>
      <c r="I21" s="154"/>
    </row>
    <row r="22" spans="2:9" x14ac:dyDescent="0.3">
      <c r="B22" s="155"/>
      <c r="I22" s="156"/>
    </row>
    <row r="23" spans="2:9" x14ac:dyDescent="0.3">
      <c r="B23" s="155" t="s">
        <v>535</v>
      </c>
      <c r="C23" t="s">
        <v>536</v>
      </c>
      <c r="I23" s="156"/>
    </row>
    <row r="24" spans="2:9" x14ac:dyDescent="0.3">
      <c r="B24" s="292" t="s">
        <v>537</v>
      </c>
      <c r="C24" t="s">
        <v>538</v>
      </c>
      <c r="I24" s="156"/>
    </row>
    <row r="25" spans="2:9" x14ac:dyDescent="0.3">
      <c r="B25" s="292" t="s">
        <v>539</v>
      </c>
      <c r="C25" t="s">
        <v>540</v>
      </c>
      <c r="I25" s="156"/>
    </row>
    <row r="26" spans="2:9" ht="29.1" customHeight="1" x14ac:dyDescent="0.3">
      <c r="B26" s="292" t="s">
        <v>541</v>
      </c>
      <c r="C26" s="749" t="s">
        <v>542</v>
      </c>
      <c r="D26" s="749"/>
      <c r="E26" s="749"/>
      <c r="F26" s="749"/>
      <c r="G26" s="749"/>
      <c r="H26" s="749"/>
      <c r="I26" s="750"/>
    </row>
    <row r="27" spans="2:9" ht="60.9" customHeight="1" x14ac:dyDescent="0.3">
      <c r="B27" s="292" t="s">
        <v>543</v>
      </c>
      <c r="C27" s="745" t="s">
        <v>544</v>
      </c>
      <c r="D27" s="745"/>
      <c r="E27" s="745"/>
      <c r="F27" s="745"/>
      <c r="G27" s="745"/>
      <c r="H27" s="745"/>
      <c r="I27" s="746"/>
    </row>
    <row r="28" spans="2:9" x14ac:dyDescent="0.3">
      <c r="B28" s="292" t="s">
        <v>545</v>
      </c>
      <c r="C28" s="764" t="s">
        <v>546</v>
      </c>
      <c r="D28" s="764"/>
      <c r="E28" s="764"/>
      <c r="F28" s="764"/>
      <c r="G28" s="764"/>
      <c r="H28" s="764"/>
      <c r="I28" s="765"/>
    </row>
    <row r="29" spans="2:9" ht="15" thickBot="1" x14ac:dyDescent="0.35">
      <c r="B29" s="157"/>
      <c r="C29" s="158"/>
      <c r="D29" s="158"/>
      <c r="E29" s="158"/>
      <c r="F29" s="158"/>
      <c r="G29" s="158"/>
      <c r="H29" s="158"/>
      <c r="I29" s="159"/>
    </row>
    <row r="30" spans="2:9" ht="15" thickBot="1" x14ac:dyDescent="0.35"/>
    <row r="31" spans="2:9" x14ac:dyDescent="0.3">
      <c r="B31" s="189" t="s">
        <v>343</v>
      </c>
      <c r="C31" s="152"/>
      <c r="D31" s="153"/>
      <c r="E31" s="153"/>
      <c r="F31" s="153"/>
      <c r="G31" s="153"/>
      <c r="H31" s="153"/>
      <c r="I31" s="154"/>
    </row>
    <row r="32" spans="2:9" x14ac:dyDescent="0.3">
      <c r="B32" s="293"/>
      <c r="C32" t="s">
        <v>547</v>
      </c>
      <c r="I32" s="156"/>
    </row>
    <row r="33" spans="2:9" x14ac:dyDescent="0.3">
      <c r="B33" s="293"/>
      <c r="C33" t="s">
        <v>548</v>
      </c>
      <c r="I33" s="156"/>
    </row>
    <row r="34" spans="2:9" x14ac:dyDescent="0.3">
      <c r="B34" s="293"/>
      <c r="C34" t="s">
        <v>549</v>
      </c>
      <c r="I34" s="156"/>
    </row>
    <row r="35" spans="2:9" x14ac:dyDescent="0.3">
      <c r="B35" s="293"/>
      <c r="C35" t="s">
        <v>550</v>
      </c>
      <c r="I35" s="156"/>
    </row>
    <row r="36" spans="2:9" ht="16.8" x14ac:dyDescent="0.5">
      <c r="B36" s="155"/>
      <c r="C36" t="s">
        <v>551</v>
      </c>
      <c r="I36" s="156"/>
    </row>
    <row r="37" spans="2:9" x14ac:dyDescent="0.3">
      <c r="B37" s="155"/>
      <c r="C37" t="s">
        <v>552</v>
      </c>
      <c r="I37" s="156"/>
    </row>
    <row r="38" spans="2:9" x14ac:dyDescent="0.3">
      <c r="B38" s="155"/>
      <c r="C38" t="s">
        <v>553</v>
      </c>
      <c r="I38" s="156"/>
    </row>
    <row r="39" spans="2:9" ht="28.5" customHeight="1" x14ac:dyDescent="0.3">
      <c r="B39" s="155"/>
      <c r="C39" s="834" t="s">
        <v>554</v>
      </c>
      <c r="D39" s="834"/>
      <c r="E39" s="834"/>
      <c r="F39" s="834"/>
      <c r="G39" s="834"/>
      <c r="H39" s="834"/>
      <c r="I39" s="835"/>
    </row>
    <row r="40" spans="2:9" ht="15" thickBot="1" x14ac:dyDescent="0.35">
      <c r="B40" s="157"/>
      <c r="C40" s="158"/>
      <c r="D40" s="158"/>
      <c r="E40" s="158"/>
      <c r="F40" s="158"/>
      <c r="G40" s="158"/>
      <c r="H40" s="158"/>
      <c r="I40" s="159"/>
    </row>
    <row r="41" spans="2:9" ht="15" thickBot="1" x14ac:dyDescent="0.35"/>
    <row r="42" spans="2:9" x14ac:dyDescent="0.3">
      <c r="B42" s="322" t="s">
        <v>697</v>
      </c>
      <c r="C42" s="324"/>
      <c r="D42" s="153"/>
      <c r="E42" s="153"/>
      <c r="F42" s="153"/>
      <c r="G42" s="153"/>
      <c r="H42" s="153"/>
      <c r="I42" s="154"/>
    </row>
    <row r="43" spans="2:9" x14ac:dyDescent="0.3">
      <c r="B43" s="804" t="s">
        <v>1952</v>
      </c>
      <c r="C43" s="764"/>
      <c r="D43" s="764"/>
      <c r="E43" s="764"/>
      <c r="F43" s="764"/>
      <c r="G43" s="764"/>
      <c r="H43" s="764"/>
      <c r="I43" s="765"/>
    </row>
    <row r="44" spans="2:9" x14ac:dyDescent="0.3">
      <c r="B44" s="804"/>
      <c r="C44" s="764"/>
      <c r="D44" s="764"/>
      <c r="E44" s="764"/>
      <c r="F44" s="764"/>
      <c r="G44" s="764"/>
      <c r="H44" s="764"/>
      <c r="I44" s="765"/>
    </row>
    <row r="45" spans="2:9" x14ac:dyDescent="0.3">
      <c r="B45" s="804"/>
      <c r="C45" s="764"/>
      <c r="D45" s="764"/>
      <c r="E45" s="764"/>
      <c r="F45" s="764"/>
      <c r="G45" s="764"/>
      <c r="H45" s="764"/>
      <c r="I45" s="765"/>
    </row>
    <row r="46" spans="2:9" x14ac:dyDescent="0.3">
      <c r="B46" s="804"/>
      <c r="C46" s="764"/>
      <c r="D46" s="764"/>
      <c r="E46" s="764"/>
      <c r="F46" s="764"/>
      <c r="G46" s="764"/>
      <c r="H46" s="764"/>
      <c r="I46" s="765"/>
    </row>
    <row r="47" spans="2:9" x14ac:dyDescent="0.3">
      <c r="B47" s="804"/>
      <c r="C47" s="764"/>
      <c r="D47" s="764"/>
      <c r="E47" s="764"/>
      <c r="F47" s="764"/>
      <c r="G47" s="764"/>
      <c r="H47" s="764"/>
      <c r="I47" s="765"/>
    </row>
    <row r="48" spans="2:9" x14ac:dyDescent="0.3">
      <c r="B48" s="804"/>
      <c r="C48" s="764"/>
      <c r="D48" s="764"/>
      <c r="E48" s="764"/>
      <c r="F48" s="764"/>
      <c r="G48" s="764"/>
      <c r="H48" s="764"/>
      <c r="I48" s="765"/>
    </row>
    <row r="49" spans="2:9" x14ac:dyDescent="0.3">
      <c r="B49" s="804"/>
      <c r="C49" s="764"/>
      <c r="D49" s="764"/>
      <c r="E49" s="764"/>
      <c r="F49" s="764"/>
      <c r="G49" s="764"/>
      <c r="H49" s="764"/>
      <c r="I49" s="765"/>
    </row>
    <row r="50" spans="2:9" x14ac:dyDescent="0.3">
      <c r="B50" s="804"/>
      <c r="C50" s="764"/>
      <c r="D50" s="764"/>
      <c r="E50" s="764"/>
      <c r="F50" s="764"/>
      <c r="G50" s="764"/>
      <c r="H50" s="764"/>
      <c r="I50" s="765"/>
    </row>
    <row r="51" spans="2:9" x14ac:dyDescent="0.3">
      <c r="B51" s="804"/>
      <c r="C51" s="764"/>
      <c r="D51" s="764"/>
      <c r="E51" s="764"/>
      <c r="F51" s="764"/>
      <c r="G51" s="764"/>
      <c r="H51" s="764"/>
      <c r="I51" s="765"/>
    </row>
    <row r="52" spans="2:9" x14ac:dyDescent="0.3">
      <c r="B52" s="804"/>
      <c r="C52" s="764"/>
      <c r="D52" s="764"/>
      <c r="E52" s="764"/>
      <c r="F52" s="764"/>
      <c r="G52" s="764"/>
      <c r="H52" s="764"/>
      <c r="I52" s="765"/>
    </row>
    <row r="53" spans="2:9" x14ac:dyDescent="0.3">
      <c r="B53" s="804"/>
      <c r="C53" s="764"/>
      <c r="D53" s="764"/>
      <c r="E53" s="764"/>
      <c r="F53" s="764"/>
      <c r="G53" s="764"/>
      <c r="H53" s="764"/>
      <c r="I53" s="765"/>
    </row>
    <row r="54" spans="2:9" x14ac:dyDescent="0.3">
      <c r="B54" s="804"/>
      <c r="C54" s="764"/>
      <c r="D54" s="764"/>
      <c r="E54" s="764"/>
      <c r="F54" s="764"/>
      <c r="G54" s="764"/>
      <c r="H54" s="764"/>
      <c r="I54" s="765"/>
    </row>
    <row r="55" spans="2:9" x14ac:dyDescent="0.3">
      <c r="B55" s="804"/>
      <c r="C55" s="764"/>
      <c r="D55" s="764"/>
      <c r="E55" s="764"/>
      <c r="F55" s="764"/>
      <c r="G55" s="764"/>
      <c r="H55" s="764"/>
      <c r="I55" s="765"/>
    </row>
    <row r="56" spans="2:9" x14ac:dyDescent="0.3">
      <c r="B56" s="804"/>
      <c r="C56" s="764"/>
      <c r="D56" s="764"/>
      <c r="E56" s="764"/>
      <c r="F56" s="764"/>
      <c r="G56" s="764"/>
      <c r="H56" s="764"/>
      <c r="I56" s="765"/>
    </row>
    <row r="57" spans="2:9" x14ac:dyDescent="0.3">
      <c r="B57" s="804"/>
      <c r="C57" s="764"/>
      <c r="D57" s="764"/>
      <c r="E57" s="764"/>
      <c r="F57" s="764"/>
      <c r="G57" s="764"/>
      <c r="H57" s="764"/>
      <c r="I57" s="765"/>
    </row>
    <row r="58" spans="2:9" x14ac:dyDescent="0.3">
      <c r="B58" s="804"/>
      <c r="C58" s="764"/>
      <c r="D58" s="764"/>
      <c r="E58" s="764"/>
      <c r="F58" s="764"/>
      <c r="G58" s="764"/>
      <c r="H58" s="764"/>
      <c r="I58" s="765"/>
    </row>
    <row r="59" spans="2:9" x14ac:dyDescent="0.3">
      <c r="B59" s="804"/>
      <c r="C59" s="764"/>
      <c r="D59" s="764"/>
      <c r="E59" s="764"/>
      <c r="F59" s="764"/>
      <c r="G59" s="764"/>
      <c r="H59" s="764"/>
      <c r="I59" s="765"/>
    </row>
    <row r="60" spans="2:9" x14ac:dyDescent="0.3">
      <c r="B60" s="804"/>
      <c r="C60" s="764"/>
      <c r="D60" s="764"/>
      <c r="E60" s="764"/>
      <c r="F60" s="764"/>
      <c r="G60" s="764"/>
      <c r="H60" s="764"/>
      <c r="I60" s="765"/>
    </row>
    <row r="61" spans="2:9" x14ac:dyDescent="0.3">
      <c r="B61" s="804"/>
      <c r="C61" s="764"/>
      <c r="D61" s="764"/>
      <c r="E61" s="764"/>
      <c r="F61" s="764"/>
      <c r="G61" s="764"/>
      <c r="H61" s="764"/>
      <c r="I61" s="765"/>
    </row>
    <row r="62" spans="2:9" x14ac:dyDescent="0.3">
      <c r="B62" s="804"/>
      <c r="C62" s="764"/>
      <c r="D62" s="764"/>
      <c r="E62" s="764"/>
      <c r="F62" s="764"/>
      <c r="G62" s="764"/>
      <c r="H62" s="764"/>
      <c r="I62" s="765"/>
    </row>
    <row r="63" spans="2:9" x14ac:dyDescent="0.3">
      <c r="B63" s="804"/>
      <c r="C63" s="764"/>
      <c r="D63" s="764"/>
      <c r="E63" s="764"/>
      <c r="F63" s="764"/>
      <c r="G63" s="764"/>
      <c r="H63" s="764"/>
      <c r="I63" s="765"/>
    </row>
    <row r="64" spans="2:9" x14ac:dyDescent="0.3">
      <c r="B64" s="804"/>
      <c r="C64" s="764"/>
      <c r="D64" s="764"/>
      <c r="E64" s="764"/>
      <c r="F64" s="764"/>
      <c r="G64" s="764"/>
      <c r="H64" s="764"/>
      <c r="I64" s="765"/>
    </row>
    <row r="65" spans="2:9" ht="15" thickBot="1" x14ac:dyDescent="0.35">
      <c r="B65" s="157"/>
      <c r="C65" s="158"/>
      <c r="D65" s="158"/>
      <c r="E65" s="158"/>
      <c r="F65" s="158"/>
      <c r="G65" s="158"/>
      <c r="H65" s="158"/>
      <c r="I65" s="159"/>
    </row>
  </sheetData>
  <mergeCells count="14">
    <mergeCell ref="B43:I64"/>
    <mergeCell ref="C39:I39"/>
    <mergeCell ref="B18:E18"/>
    <mergeCell ref="C26:I26"/>
    <mergeCell ref="C27:I27"/>
    <mergeCell ref="C28:I28"/>
    <mergeCell ref="H19:I19"/>
    <mergeCell ref="B19:G19"/>
    <mergeCell ref="I7:I8"/>
    <mergeCell ref="B7:B8"/>
    <mergeCell ref="C7:C8"/>
    <mergeCell ref="D7:D8"/>
    <mergeCell ref="E7:E8"/>
    <mergeCell ref="F7:H7"/>
  </mergeCells>
  <dataValidations count="2">
    <dataValidation type="list" allowBlank="1" showInputMessage="1" showErrorMessage="1" sqref="F10:H17" xr:uid="{00000000-0002-0000-1500-000000000000}">
      <formula1>$C$4:$C$5</formula1>
    </dataValidation>
    <dataValidation type="list" allowBlank="1" showInputMessage="1" showErrorMessage="1" sqref="H19" xr:uid="{00000000-0002-0000-1500-000001000000}">
      <formula1>"V"</formula1>
    </dataValidation>
  </dataValidations>
  <hyperlinks>
    <hyperlink ref="E10" r:id="rId1" xr:uid="{404F1F42-4A53-410C-B0C9-48A15F9707DE}"/>
    <hyperlink ref="E11" r:id="rId2" xr:uid="{A76DE629-A5A4-4925-AB04-314F5746387E}"/>
    <hyperlink ref="E12" r:id="rId3" xr:uid="{BA7461CE-ECAB-4B6C-A27B-13C7B1017A51}"/>
    <hyperlink ref="E13" r:id="rId4" xr:uid="{F8584D48-7174-4158-9695-E152871D087F}"/>
    <hyperlink ref="E14" r:id="rId5" xr:uid="{363AE8BA-707F-4366-ACF5-17D1540D7526}"/>
    <hyperlink ref="E15" r:id="rId6" xr:uid="{97F9B070-3251-4FB0-AB72-19CFD53E87BF}"/>
    <hyperlink ref="E16" r:id="rId7" xr:uid="{073E328C-9CFF-4423-B1DB-EC3D8567D31E}"/>
    <hyperlink ref="E17" r:id="rId8" xr:uid="{F46839F4-0029-4F44-963C-CFC24E137A76}"/>
  </hyperlinks>
  <pageMargins left="0.7" right="0.7" top="0.75" bottom="0.75" header="0.3" footer="0.3"/>
  <pageSetup scale="85" orientation="landscape" horizontalDpi="300" verticalDpi="300" r:id="rId9"/>
  <drawing r:id="rId1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7030A0"/>
  </sheetPr>
  <dimension ref="B2:K45"/>
  <sheetViews>
    <sheetView showGridLines="0" workbookViewId="0"/>
  </sheetViews>
  <sheetFormatPr defaultRowHeight="14.4" x14ac:dyDescent="0.3"/>
  <cols>
    <col min="1" max="1" width="3.44140625" customWidth="1"/>
    <col min="3" max="3" width="50.88671875" customWidth="1"/>
    <col min="5" max="5" width="9.44140625" customWidth="1"/>
    <col min="6" max="6" width="10" customWidth="1"/>
    <col min="7" max="7" width="9.6640625" customWidth="1"/>
    <col min="8" max="8" width="9.33203125" customWidth="1"/>
    <col min="9" max="9" width="9.44140625" customWidth="1"/>
  </cols>
  <sheetData>
    <row r="2" spans="2:11" x14ac:dyDescent="0.3">
      <c r="B2" s="106" t="s">
        <v>555</v>
      </c>
      <c r="C2" s="4"/>
      <c r="D2" s="4"/>
      <c r="E2" s="4"/>
      <c r="F2" s="4"/>
      <c r="G2" s="4"/>
      <c r="H2" s="4"/>
      <c r="I2" s="4"/>
      <c r="J2" s="4"/>
    </row>
    <row r="3" spans="2:11" x14ac:dyDescent="0.3">
      <c r="B3" s="76"/>
      <c r="C3" s="4"/>
      <c r="D3" s="4"/>
      <c r="E3" s="4"/>
      <c r="F3" s="4"/>
      <c r="G3" s="4"/>
      <c r="H3" s="4"/>
      <c r="I3" s="4"/>
      <c r="J3" s="4"/>
    </row>
    <row r="4" spans="2:11" ht="14.4" customHeight="1" x14ac:dyDescent="0.3">
      <c r="B4" s="810" t="s">
        <v>287</v>
      </c>
      <c r="C4" s="800" t="s">
        <v>556</v>
      </c>
      <c r="D4" s="806" t="s">
        <v>557</v>
      </c>
      <c r="E4" s="816"/>
      <c r="F4" s="816"/>
      <c r="G4" s="816"/>
      <c r="H4" s="816"/>
      <c r="I4" s="817"/>
      <c r="J4" s="810" t="s">
        <v>348</v>
      </c>
    </row>
    <row r="5" spans="2:11" x14ac:dyDescent="0.3">
      <c r="B5" s="810"/>
      <c r="C5" s="801"/>
      <c r="D5" s="516" t="s">
        <v>383</v>
      </c>
      <c r="E5" s="517" t="s">
        <v>382</v>
      </c>
      <c r="F5" s="517" t="s">
        <v>1918</v>
      </c>
      <c r="G5" s="517" t="s">
        <v>1917</v>
      </c>
      <c r="H5" s="517" t="s">
        <v>1916</v>
      </c>
      <c r="I5" s="518" t="s">
        <v>1915</v>
      </c>
      <c r="J5" s="810"/>
    </row>
    <row r="6" spans="2:11" x14ac:dyDescent="0.3">
      <c r="B6" s="522">
        <v>1</v>
      </c>
      <c r="C6" s="522">
        <v>2</v>
      </c>
      <c r="D6" s="522">
        <v>3</v>
      </c>
      <c r="E6" s="522">
        <v>4</v>
      </c>
      <c r="F6" s="522">
        <v>5</v>
      </c>
      <c r="G6" s="522">
        <v>6</v>
      </c>
      <c r="H6" s="522">
        <v>7</v>
      </c>
      <c r="I6" s="522">
        <v>8</v>
      </c>
      <c r="J6" s="522">
        <v>9</v>
      </c>
    </row>
    <row r="7" spans="2:11" ht="27.6" x14ac:dyDescent="0.3">
      <c r="B7" s="46">
        <v>1</v>
      </c>
      <c r="C7" s="94" t="s">
        <v>558</v>
      </c>
      <c r="D7" s="46">
        <v>11</v>
      </c>
      <c r="E7" s="46">
        <v>11</v>
      </c>
      <c r="F7" s="46">
        <v>11</v>
      </c>
      <c r="G7" s="46">
        <v>9</v>
      </c>
      <c r="H7" s="655">
        <v>4</v>
      </c>
      <c r="I7" s="655">
        <v>3</v>
      </c>
      <c r="J7" s="46">
        <f>SUM(D7:I7)</f>
        <v>49</v>
      </c>
      <c r="K7" s="22"/>
    </row>
    <row r="8" spans="2:11" x14ac:dyDescent="0.3">
      <c r="B8" s="46">
        <v>2</v>
      </c>
      <c r="C8" s="94" t="s">
        <v>559</v>
      </c>
      <c r="D8" s="46">
        <v>0</v>
      </c>
      <c r="E8" s="46">
        <v>0</v>
      </c>
      <c r="F8" s="46">
        <v>0</v>
      </c>
      <c r="G8" s="46">
        <v>0</v>
      </c>
      <c r="H8" s="46">
        <v>0</v>
      </c>
      <c r="I8" s="655">
        <v>0</v>
      </c>
      <c r="J8" s="46">
        <f>SUM(D8:G8)</f>
        <v>0</v>
      </c>
      <c r="K8" s="22"/>
    </row>
    <row r="9" spans="2:11" x14ac:dyDescent="0.3">
      <c r="B9" s="46">
        <v>3</v>
      </c>
      <c r="C9" s="94" t="s">
        <v>560</v>
      </c>
      <c r="D9" s="46">
        <v>0</v>
      </c>
      <c r="E9" s="46">
        <v>0</v>
      </c>
      <c r="F9" s="46">
        <v>0</v>
      </c>
      <c r="G9" s="46">
        <v>0</v>
      </c>
      <c r="H9" s="46">
        <v>0</v>
      </c>
      <c r="I9" s="655">
        <v>0</v>
      </c>
      <c r="J9" s="46">
        <f>SUM(D9:G9)</f>
        <v>0</v>
      </c>
      <c r="K9" s="22"/>
    </row>
    <row r="10" spans="2:11" x14ac:dyDescent="0.3">
      <c r="B10" s="837" t="s">
        <v>348</v>
      </c>
      <c r="C10" s="837"/>
      <c r="D10" s="78">
        <f t="shared" ref="D10:I10" si="0">SUM(D7:D9)</f>
        <v>11</v>
      </c>
      <c r="E10" s="78">
        <f t="shared" si="0"/>
        <v>11</v>
      </c>
      <c r="F10" s="78">
        <f t="shared" si="0"/>
        <v>11</v>
      </c>
      <c r="G10" s="78">
        <f t="shared" si="0"/>
        <v>9</v>
      </c>
      <c r="H10" s="78">
        <f t="shared" si="0"/>
        <v>4</v>
      </c>
      <c r="I10" s="78">
        <f t="shared" si="0"/>
        <v>3</v>
      </c>
      <c r="J10" s="78">
        <f>SUM(D10:I10)</f>
        <v>49</v>
      </c>
    </row>
    <row r="11" spans="2:11" x14ac:dyDescent="0.3">
      <c r="B11" s="770" t="s">
        <v>1168</v>
      </c>
      <c r="C11" s="770"/>
      <c r="D11" s="770"/>
      <c r="E11" s="770"/>
      <c r="F11" s="770"/>
      <c r="G11" s="770"/>
      <c r="H11" s="770"/>
      <c r="I11" s="769" t="s">
        <v>286</v>
      </c>
      <c r="J11" s="769"/>
    </row>
    <row r="12" spans="2:11" ht="15" thickBot="1" x14ac:dyDescent="0.35"/>
    <row r="13" spans="2:11" x14ac:dyDescent="0.3">
      <c r="B13" s="291" t="s">
        <v>2</v>
      </c>
      <c r="C13" s="153"/>
      <c r="D13" s="153"/>
      <c r="E13" s="153"/>
      <c r="F13" s="153"/>
      <c r="G13" s="153"/>
      <c r="H13" s="153"/>
      <c r="I13" s="153"/>
      <c r="J13" s="154"/>
    </row>
    <row r="14" spans="2:11" x14ac:dyDescent="0.3">
      <c r="B14" s="155" t="s">
        <v>561</v>
      </c>
      <c r="J14" s="156"/>
    </row>
    <row r="15" spans="2:11" x14ac:dyDescent="0.3">
      <c r="B15" s="155"/>
      <c r="J15" s="156"/>
    </row>
    <row r="16" spans="2:11" ht="15" thickBot="1" x14ac:dyDescent="0.35">
      <c r="B16" s="157"/>
      <c r="C16" s="158"/>
      <c r="D16" s="158"/>
      <c r="E16" s="158"/>
      <c r="F16" s="158"/>
      <c r="G16" s="158"/>
      <c r="H16" s="158"/>
      <c r="I16" s="158"/>
      <c r="J16" s="159"/>
    </row>
    <row r="17" spans="2:10" ht="15" thickBot="1" x14ac:dyDescent="0.35"/>
    <row r="18" spans="2:10" x14ac:dyDescent="0.3">
      <c r="B18" s="231" t="s">
        <v>343</v>
      </c>
      <c r="C18" s="232"/>
      <c r="D18" s="153"/>
      <c r="E18" s="153"/>
      <c r="F18" s="153"/>
      <c r="G18" s="153"/>
      <c r="H18" s="153"/>
      <c r="I18" s="153"/>
      <c r="J18" s="154"/>
    </row>
    <row r="19" spans="2:10" x14ac:dyDescent="0.3">
      <c r="B19" s="155"/>
      <c r="C19" t="s">
        <v>562</v>
      </c>
      <c r="J19" s="156"/>
    </row>
    <row r="20" spans="2:10" x14ac:dyDescent="0.3">
      <c r="B20" s="155"/>
      <c r="C20" t="s">
        <v>563</v>
      </c>
      <c r="J20" s="156"/>
    </row>
    <row r="21" spans="2:10" x14ac:dyDescent="0.3">
      <c r="B21" s="155"/>
      <c r="C21" t="s">
        <v>564</v>
      </c>
      <c r="J21" s="156"/>
    </row>
    <row r="22" spans="2:10" x14ac:dyDescent="0.3">
      <c r="B22" s="155"/>
      <c r="C22" t="s">
        <v>565</v>
      </c>
      <c r="J22" s="156"/>
    </row>
    <row r="23" spans="2:10" x14ac:dyDescent="0.3">
      <c r="B23" s="155"/>
      <c r="C23" t="s">
        <v>566</v>
      </c>
      <c r="J23" s="156"/>
    </row>
    <row r="24" spans="2:10" x14ac:dyDescent="0.3">
      <c r="B24" s="155"/>
      <c r="J24" s="156"/>
    </row>
    <row r="25" spans="2:10" ht="111" customHeight="1" thickBot="1" x14ac:dyDescent="0.35">
      <c r="B25" s="157"/>
      <c r="C25" s="780" t="s">
        <v>567</v>
      </c>
      <c r="D25" s="780"/>
      <c r="E25" s="780"/>
      <c r="F25" s="780"/>
      <c r="G25" s="780"/>
      <c r="H25" s="780"/>
      <c r="I25" s="780"/>
      <c r="J25" s="781"/>
    </row>
    <row r="27" spans="2:10" ht="15" thickBot="1" x14ac:dyDescent="0.35"/>
    <row r="28" spans="2:10" x14ac:dyDescent="0.3">
      <c r="B28" s="322" t="s">
        <v>697</v>
      </c>
      <c r="C28" s="324"/>
      <c r="D28" s="153"/>
      <c r="E28" s="153"/>
      <c r="F28" s="153"/>
      <c r="G28" s="153"/>
      <c r="H28" s="153"/>
      <c r="I28" s="153"/>
      <c r="J28" s="154"/>
    </row>
    <row r="29" spans="2:10" x14ac:dyDescent="0.3">
      <c r="B29" s="744" t="s">
        <v>2063</v>
      </c>
      <c r="C29" s="764"/>
      <c r="D29" s="764"/>
      <c r="E29" s="764"/>
      <c r="F29" s="764"/>
      <c r="G29" s="764"/>
      <c r="H29" s="764"/>
      <c r="I29" s="764"/>
      <c r="J29" s="765"/>
    </row>
    <row r="30" spans="2:10" x14ac:dyDescent="0.3">
      <c r="B30" s="804"/>
      <c r="C30" s="764"/>
      <c r="D30" s="764"/>
      <c r="E30" s="764"/>
      <c r="F30" s="764"/>
      <c r="G30" s="764"/>
      <c r="H30" s="764"/>
      <c r="I30" s="764"/>
      <c r="J30" s="765"/>
    </row>
    <row r="31" spans="2:10" x14ac:dyDescent="0.3">
      <c r="B31" s="804"/>
      <c r="C31" s="764"/>
      <c r="D31" s="764"/>
      <c r="E31" s="764"/>
      <c r="F31" s="764"/>
      <c r="G31" s="764"/>
      <c r="H31" s="764"/>
      <c r="I31" s="764"/>
      <c r="J31" s="765"/>
    </row>
    <row r="32" spans="2:10" x14ac:dyDescent="0.3">
      <c r="B32" s="804"/>
      <c r="C32" s="764"/>
      <c r="D32" s="764"/>
      <c r="E32" s="764"/>
      <c r="F32" s="764"/>
      <c r="G32" s="764"/>
      <c r="H32" s="764"/>
      <c r="I32" s="764"/>
      <c r="J32" s="765"/>
    </row>
    <row r="33" spans="2:10" x14ac:dyDescent="0.3">
      <c r="B33" s="804"/>
      <c r="C33" s="764"/>
      <c r="D33" s="764"/>
      <c r="E33" s="764"/>
      <c r="F33" s="764"/>
      <c r="G33" s="764"/>
      <c r="H33" s="764"/>
      <c r="I33" s="764"/>
      <c r="J33" s="765"/>
    </row>
    <row r="34" spans="2:10" x14ac:dyDescent="0.3">
      <c r="B34" s="804"/>
      <c r="C34" s="764"/>
      <c r="D34" s="764"/>
      <c r="E34" s="764"/>
      <c r="F34" s="764"/>
      <c r="G34" s="764"/>
      <c r="H34" s="764"/>
      <c r="I34" s="764"/>
      <c r="J34" s="765"/>
    </row>
    <row r="35" spans="2:10" x14ac:dyDescent="0.3">
      <c r="B35" s="804"/>
      <c r="C35" s="764"/>
      <c r="D35" s="764"/>
      <c r="E35" s="764"/>
      <c r="F35" s="764"/>
      <c r="G35" s="764"/>
      <c r="H35" s="764"/>
      <c r="I35" s="764"/>
      <c r="J35" s="765"/>
    </row>
    <row r="36" spans="2:10" x14ac:dyDescent="0.3">
      <c r="B36" s="804"/>
      <c r="C36" s="764"/>
      <c r="D36" s="764"/>
      <c r="E36" s="764"/>
      <c r="F36" s="764"/>
      <c r="G36" s="764"/>
      <c r="H36" s="764"/>
      <c r="I36" s="764"/>
      <c r="J36" s="765"/>
    </row>
    <row r="37" spans="2:10" x14ac:dyDescent="0.3">
      <c r="B37" s="804"/>
      <c r="C37" s="764"/>
      <c r="D37" s="764"/>
      <c r="E37" s="764"/>
      <c r="F37" s="764"/>
      <c r="G37" s="764"/>
      <c r="H37" s="764"/>
      <c r="I37" s="764"/>
      <c r="J37" s="765"/>
    </row>
    <row r="38" spans="2:10" x14ac:dyDescent="0.3">
      <c r="B38" s="804"/>
      <c r="C38" s="764"/>
      <c r="D38" s="764"/>
      <c r="E38" s="764"/>
      <c r="F38" s="764"/>
      <c r="G38" s="764"/>
      <c r="H38" s="764"/>
      <c r="I38" s="764"/>
      <c r="J38" s="765"/>
    </row>
    <row r="39" spans="2:10" x14ac:dyDescent="0.3">
      <c r="B39" s="804"/>
      <c r="C39" s="764"/>
      <c r="D39" s="764"/>
      <c r="E39" s="764"/>
      <c r="F39" s="764"/>
      <c r="G39" s="764"/>
      <c r="H39" s="764"/>
      <c r="I39" s="764"/>
      <c r="J39" s="765"/>
    </row>
    <row r="40" spans="2:10" x14ac:dyDescent="0.3">
      <c r="B40" s="804"/>
      <c r="C40" s="764"/>
      <c r="D40" s="764"/>
      <c r="E40" s="764"/>
      <c r="F40" s="764"/>
      <c r="G40" s="764"/>
      <c r="H40" s="764"/>
      <c r="I40" s="764"/>
      <c r="J40" s="765"/>
    </row>
    <row r="41" spans="2:10" x14ac:dyDescent="0.3">
      <c r="B41" s="804"/>
      <c r="C41" s="764"/>
      <c r="D41" s="764"/>
      <c r="E41" s="764"/>
      <c r="F41" s="764"/>
      <c r="G41" s="764"/>
      <c r="H41" s="764"/>
      <c r="I41" s="764"/>
      <c r="J41" s="765"/>
    </row>
    <row r="42" spans="2:10" x14ac:dyDescent="0.3">
      <c r="B42" s="804"/>
      <c r="C42" s="764"/>
      <c r="D42" s="764"/>
      <c r="E42" s="764"/>
      <c r="F42" s="764"/>
      <c r="G42" s="764"/>
      <c r="H42" s="764"/>
      <c r="I42" s="764"/>
      <c r="J42" s="765"/>
    </row>
    <row r="43" spans="2:10" x14ac:dyDescent="0.3">
      <c r="B43" s="804"/>
      <c r="C43" s="764"/>
      <c r="D43" s="764"/>
      <c r="E43" s="764"/>
      <c r="F43" s="764"/>
      <c r="G43" s="764"/>
      <c r="H43" s="764"/>
      <c r="I43" s="764"/>
      <c r="J43" s="765"/>
    </row>
    <row r="44" spans="2:10" x14ac:dyDescent="0.3">
      <c r="B44" s="804"/>
      <c r="C44" s="764"/>
      <c r="D44" s="764"/>
      <c r="E44" s="764"/>
      <c r="F44" s="764"/>
      <c r="G44" s="764"/>
      <c r="H44" s="764"/>
      <c r="I44" s="764"/>
      <c r="J44" s="765"/>
    </row>
    <row r="45" spans="2:10" ht="15" thickBot="1" x14ac:dyDescent="0.35">
      <c r="B45" s="805"/>
      <c r="C45" s="755"/>
      <c r="D45" s="755"/>
      <c r="E45" s="755"/>
      <c r="F45" s="755"/>
      <c r="G45" s="755"/>
      <c r="H45" s="755"/>
      <c r="I45" s="755"/>
      <c r="J45" s="756"/>
    </row>
  </sheetData>
  <mergeCells count="9">
    <mergeCell ref="B29:J45"/>
    <mergeCell ref="C25:J25"/>
    <mergeCell ref="B4:B5"/>
    <mergeCell ref="C4:C5"/>
    <mergeCell ref="D4:I4"/>
    <mergeCell ref="J4:J5"/>
    <mergeCell ref="B10:C10"/>
    <mergeCell ref="I11:J11"/>
    <mergeCell ref="B11:H11"/>
  </mergeCells>
  <dataValidations count="1">
    <dataValidation type="list" allowBlank="1" showInputMessage="1" showErrorMessage="1" sqref="I11" xr:uid="{00000000-0002-0000-1600-000000000000}">
      <formula1>"V"</formula1>
    </dataValidation>
  </dataValidations>
  <pageMargins left="0.7" right="0.7" top="0.75" bottom="0.75" header="0.3" footer="0.3"/>
  <pageSetup paperSize="9" scale="90" orientation="landscape" horizontalDpi="0"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7030A0"/>
  </sheetPr>
  <dimension ref="B1:F17"/>
  <sheetViews>
    <sheetView showGridLines="0" workbookViewId="0">
      <selection activeCell="D8" sqref="D8"/>
    </sheetView>
  </sheetViews>
  <sheetFormatPr defaultRowHeight="14.4" x14ac:dyDescent="0.3"/>
  <cols>
    <col min="1" max="1" width="3.44140625" customWidth="1"/>
    <col min="2" max="2" width="9.109375" style="22"/>
    <col min="3" max="3" width="33.88671875" bestFit="1" customWidth="1"/>
    <col min="4" max="4" width="45.5546875" customWidth="1"/>
    <col min="5" max="5" width="26.5546875" bestFit="1" customWidth="1"/>
    <col min="6" max="6" width="20.6640625" customWidth="1"/>
  </cols>
  <sheetData>
    <row r="1" spans="2:6" x14ac:dyDescent="0.3">
      <c r="B1" s="106" t="s">
        <v>568</v>
      </c>
    </row>
    <row r="2" spans="2:6" x14ac:dyDescent="0.3">
      <c r="B2" s="109" t="s">
        <v>1334</v>
      </c>
    </row>
    <row r="5" spans="2:6" s="22" customFormat="1" x14ac:dyDescent="0.3">
      <c r="B5" s="120" t="s">
        <v>238</v>
      </c>
      <c r="C5" s="120" t="s">
        <v>409</v>
      </c>
      <c r="D5" s="120" t="s">
        <v>569</v>
      </c>
      <c r="E5" s="120" t="s">
        <v>556</v>
      </c>
      <c r="F5" s="310" t="s">
        <v>570</v>
      </c>
    </row>
    <row r="6" spans="2:6" ht="43.2" x14ac:dyDescent="0.3">
      <c r="B6" s="70">
        <v>1</v>
      </c>
      <c r="C6" s="8" t="s">
        <v>2064</v>
      </c>
      <c r="D6" s="68" t="s">
        <v>2065</v>
      </c>
      <c r="E6" s="68" t="s">
        <v>558</v>
      </c>
      <c r="F6" s="67" t="s">
        <v>2069</v>
      </c>
    </row>
    <row r="7" spans="2:6" ht="43.2" x14ac:dyDescent="0.3">
      <c r="B7" s="70">
        <v>2</v>
      </c>
      <c r="C7" s="71" t="s">
        <v>2066</v>
      </c>
      <c r="D7" s="68" t="s">
        <v>2067</v>
      </c>
      <c r="E7" s="68" t="s">
        <v>558</v>
      </c>
      <c r="F7" s="67" t="s">
        <v>2069</v>
      </c>
    </row>
    <row r="8" spans="2:6" ht="57.6" x14ac:dyDescent="0.3">
      <c r="B8" s="70">
        <v>3</v>
      </c>
      <c r="C8" s="71" t="s">
        <v>1906</v>
      </c>
      <c r="D8" s="68" t="s">
        <v>2068</v>
      </c>
      <c r="E8" s="68" t="s">
        <v>558</v>
      </c>
      <c r="F8" s="67" t="s">
        <v>2069</v>
      </c>
    </row>
    <row r="9" spans="2:6" x14ac:dyDescent="0.3">
      <c r="B9" s="113">
        <v>4</v>
      </c>
      <c r="C9" s="67"/>
      <c r="D9" s="67"/>
      <c r="E9" s="67"/>
      <c r="F9" s="67"/>
    </row>
    <row r="10" spans="2:6" x14ac:dyDescent="0.3">
      <c r="B10" s="113">
        <v>5</v>
      </c>
      <c r="C10" s="67"/>
      <c r="D10" s="67"/>
      <c r="E10" s="67"/>
      <c r="F10" s="67"/>
    </row>
    <row r="11" spans="2:6" x14ac:dyDescent="0.3">
      <c r="B11" s="113" t="s">
        <v>299</v>
      </c>
      <c r="C11" s="67"/>
      <c r="D11" s="67"/>
      <c r="E11" s="67"/>
      <c r="F11" s="67"/>
    </row>
    <row r="12" spans="2:6" x14ac:dyDescent="0.3">
      <c r="B12" s="113"/>
      <c r="C12" s="67"/>
      <c r="D12" s="67"/>
      <c r="E12" s="67"/>
      <c r="F12" s="67"/>
    </row>
    <row r="13" spans="2:6" x14ac:dyDescent="0.3">
      <c r="B13" s="113"/>
      <c r="C13" s="67"/>
      <c r="D13" s="67"/>
      <c r="E13" s="67"/>
      <c r="F13" s="67"/>
    </row>
    <row r="14" spans="2:6" x14ac:dyDescent="0.3">
      <c r="B14" s="770" t="s">
        <v>1168</v>
      </c>
      <c r="C14" s="770"/>
      <c r="D14" s="770"/>
      <c r="E14" s="770"/>
      <c r="F14" s="67" t="s">
        <v>286</v>
      </c>
    </row>
    <row r="16" spans="2:6" x14ac:dyDescent="0.3">
      <c r="B16" s="114" t="s">
        <v>327</v>
      </c>
    </row>
    <row r="17" spans="2:2" x14ac:dyDescent="0.3">
      <c r="B17" s="75" t="s">
        <v>1138</v>
      </c>
    </row>
  </sheetData>
  <mergeCells count="1">
    <mergeCell ref="B14:E14"/>
  </mergeCells>
  <dataValidations count="1">
    <dataValidation type="list" allowBlank="1" showInputMessage="1" showErrorMessage="1" sqref="F14" xr:uid="{00000000-0002-0000-1700-000000000000}">
      <formula1>"V"</formula1>
    </dataValidation>
  </dataValidations>
  <pageMargins left="0.7" right="0.7" top="0.75" bottom="0.75" header="0.3" footer="0.3"/>
  <pageSetup paperSize="9" scale="95" orientation="landscape" horizontalDpi="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700-000001000000}">
          <x14:formula1>
            <xm:f>'4.b2'!$C$7:$C$9</xm:f>
          </x14:formula1>
          <xm:sqref>E6:E12</xm:sqref>
        </x14:dataValidation>
      </x14:dataValidation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7030A0"/>
  </sheetPr>
  <dimension ref="B2:J48"/>
  <sheetViews>
    <sheetView showGridLines="0" workbookViewId="0"/>
  </sheetViews>
  <sheetFormatPr defaultRowHeight="14.4" x14ac:dyDescent="0.3"/>
  <cols>
    <col min="1" max="1" width="4.5546875" customWidth="1"/>
    <col min="3" max="3" width="27" customWidth="1"/>
    <col min="5" max="5" width="9.88671875" customWidth="1"/>
    <col min="7" max="7" width="9.5546875" customWidth="1"/>
    <col min="9" max="9" width="9.88671875" customWidth="1"/>
  </cols>
  <sheetData>
    <row r="2" spans="2:10" ht="15.6" x14ac:dyDescent="0.3">
      <c r="B2" s="102" t="s">
        <v>572</v>
      </c>
      <c r="C2" s="4"/>
      <c r="D2" s="4"/>
      <c r="E2" s="4"/>
      <c r="F2" s="4"/>
      <c r="G2" s="4"/>
      <c r="H2" s="4"/>
      <c r="I2" s="4"/>
      <c r="J2" s="4"/>
    </row>
    <row r="3" spans="2:10" x14ac:dyDescent="0.3">
      <c r="B3" s="76"/>
      <c r="C3" s="4"/>
      <c r="D3" s="4"/>
      <c r="E3" s="4"/>
      <c r="F3" s="4"/>
      <c r="G3" s="4"/>
      <c r="H3" s="4"/>
      <c r="I3" s="4"/>
      <c r="J3" s="4"/>
    </row>
    <row r="4" spans="2:10" x14ac:dyDescent="0.3">
      <c r="B4" s="810" t="s">
        <v>287</v>
      </c>
      <c r="C4" s="800" t="s">
        <v>556</v>
      </c>
      <c r="D4" s="810" t="s">
        <v>573</v>
      </c>
      <c r="E4" s="810"/>
      <c r="F4" s="810"/>
      <c r="G4" s="810"/>
      <c r="H4" s="810"/>
      <c r="I4" s="810"/>
      <c r="J4" s="810" t="s">
        <v>348</v>
      </c>
    </row>
    <row r="5" spans="2:10" x14ac:dyDescent="0.3">
      <c r="B5" s="810"/>
      <c r="C5" s="801"/>
      <c r="D5" s="516" t="s">
        <v>383</v>
      </c>
      <c r="E5" s="517" t="s">
        <v>382</v>
      </c>
      <c r="F5" s="517" t="s">
        <v>1918</v>
      </c>
      <c r="G5" s="517" t="s">
        <v>1917</v>
      </c>
      <c r="H5" s="517" t="s">
        <v>1916</v>
      </c>
      <c r="I5" s="518" t="s">
        <v>1915</v>
      </c>
      <c r="J5" s="810"/>
    </row>
    <row r="6" spans="2:10" x14ac:dyDescent="0.3">
      <c r="B6" s="115">
        <v>1</v>
      </c>
      <c r="C6" s="115">
        <v>2</v>
      </c>
      <c r="D6" s="115">
        <v>3</v>
      </c>
      <c r="E6" s="115">
        <v>4</v>
      </c>
      <c r="F6" s="115">
        <v>5</v>
      </c>
      <c r="G6" s="115">
        <v>6</v>
      </c>
      <c r="H6" s="115">
        <v>7</v>
      </c>
      <c r="I6" s="115">
        <v>8</v>
      </c>
      <c r="J6" s="115">
        <v>9</v>
      </c>
    </row>
    <row r="7" spans="2:10" x14ac:dyDescent="0.3">
      <c r="B7" s="46">
        <v>1</v>
      </c>
      <c r="C7" s="94" t="s">
        <v>574</v>
      </c>
      <c r="D7" s="46">
        <v>3</v>
      </c>
      <c r="E7" s="46">
        <v>6</v>
      </c>
      <c r="F7" s="46">
        <v>5</v>
      </c>
      <c r="G7" s="46">
        <v>9</v>
      </c>
      <c r="H7" s="655">
        <v>4</v>
      </c>
      <c r="I7" s="655">
        <v>5</v>
      </c>
      <c r="J7" s="46">
        <f>SUM(D7:I7)</f>
        <v>32</v>
      </c>
    </row>
    <row r="8" spans="2:10" ht="27.6" x14ac:dyDescent="0.3">
      <c r="B8" s="46">
        <v>2</v>
      </c>
      <c r="C8" s="94" t="s">
        <v>559</v>
      </c>
      <c r="D8" s="46">
        <v>0</v>
      </c>
      <c r="E8" s="46">
        <v>0</v>
      </c>
      <c r="F8" s="46">
        <v>0</v>
      </c>
      <c r="G8" s="46">
        <v>0</v>
      </c>
      <c r="H8" s="46">
        <v>0</v>
      </c>
      <c r="I8" s="655">
        <v>0</v>
      </c>
      <c r="J8" s="46">
        <f>SUM(D8:I8)</f>
        <v>0</v>
      </c>
    </row>
    <row r="9" spans="2:10" x14ac:dyDescent="0.3">
      <c r="B9" s="46">
        <v>3</v>
      </c>
      <c r="C9" s="94" t="s">
        <v>560</v>
      </c>
      <c r="D9" s="46">
        <v>0</v>
      </c>
      <c r="E9" s="46">
        <v>0</v>
      </c>
      <c r="F9" s="46">
        <v>0</v>
      </c>
      <c r="G9" s="46">
        <v>0</v>
      </c>
      <c r="H9" s="46">
        <v>0</v>
      </c>
      <c r="I9" s="655">
        <v>0</v>
      </c>
      <c r="J9" s="46">
        <f>SUM(D9:I9)</f>
        <v>0</v>
      </c>
    </row>
    <row r="10" spans="2:10" x14ac:dyDescent="0.3">
      <c r="B10" s="837" t="s">
        <v>348</v>
      </c>
      <c r="C10" s="837"/>
      <c r="D10" s="78">
        <f t="shared" ref="D10:I10" si="0">SUM(D7:D9)</f>
        <v>3</v>
      </c>
      <c r="E10" s="78">
        <f t="shared" si="0"/>
        <v>6</v>
      </c>
      <c r="F10" s="78">
        <f t="shared" si="0"/>
        <v>5</v>
      </c>
      <c r="G10" s="78">
        <f t="shared" si="0"/>
        <v>9</v>
      </c>
      <c r="H10" s="78">
        <f t="shared" si="0"/>
        <v>4</v>
      </c>
      <c r="I10" s="78">
        <f t="shared" si="0"/>
        <v>5</v>
      </c>
      <c r="J10" s="78">
        <f>SUM(D10:I10)</f>
        <v>32</v>
      </c>
    </row>
    <row r="11" spans="2:10" x14ac:dyDescent="0.3">
      <c r="B11" s="770" t="s">
        <v>1168</v>
      </c>
      <c r="C11" s="770"/>
      <c r="D11" s="770"/>
      <c r="E11" s="770"/>
      <c r="F11" s="770"/>
      <c r="G11" s="770"/>
      <c r="H11" s="770"/>
      <c r="I11" s="769" t="s">
        <v>286</v>
      </c>
      <c r="J11" s="769"/>
    </row>
    <row r="12" spans="2:10" ht="15" thickBot="1" x14ac:dyDescent="0.35"/>
    <row r="13" spans="2:10" x14ac:dyDescent="0.3">
      <c r="B13" s="291" t="s">
        <v>2</v>
      </c>
      <c r="C13" s="153"/>
      <c r="D13" s="153"/>
      <c r="E13" s="153"/>
      <c r="F13" s="153"/>
      <c r="G13" s="153"/>
      <c r="H13" s="153"/>
      <c r="I13" s="153"/>
      <c r="J13" s="154"/>
    </row>
    <row r="14" spans="2:10" x14ac:dyDescent="0.3">
      <c r="B14" s="155" t="s">
        <v>575</v>
      </c>
      <c r="J14" s="156"/>
    </row>
    <row r="15" spans="2:10" x14ac:dyDescent="0.3">
      <c r="B15" s="155"/>
      <c r="J15" s="156"/>
    </row>
    <row r="16" spans="2:10" x14ac:dyDescent="0.3">
      <c r="B16" s="155" t="s">
        <v>562</v>
      </c>
      <c r="J16" s="156"/>
    </row>
    <row r="17" spans="2:10" x14ac:dyDescent="0.3">
      <c r="B17" s="155" t="s">
        <v>563</v>
      </c>
      <c r="J17" s="156"/>
    </row>
    <row r="18" spans="2:10" x14ac:dyDescent="0.3">
      <c r="B18" s="155" t="s">
        <v>564</v>
      </c>
      <c r="J18" s="156"/>
    </row>
    <row r="19" spans="2:10" x14ac:dyDescent="0.3">
      <c r="B19" s="155" t="s">
        <v>565</v>
      </c>
      <c r="J19" s="156"/>
    </row>
    <row r="20" spans="2:10" x14ac:dyDescent="0.3">
      <c r="B20" s="155" t="s">
        <v>566</v>
      </c>
      <c r="J20" s="156"/>
    </row>
    <row r="21" spans="2:10" x14ac:dyDescent="0.3">
      <c r="B21" s="155"/>
      <c r="J21" s="156"/>
    </row>
    <row r="22" spans="2:10" ht="90.6" customHeight="1" x14ac:dyDescent="0.3">
      <c r="B22" s="744" t="s">
        <v>576</v>
      </c>
      <c r="C22" s="745"/>
      <c r="D22" s="745"/>
      <c r="E22" s="745"/>
      <c r="F22" s="745"/>
      <c r="G22" s="745"/>
      <c r="H22" s="745"/>
      <c r="I22" s="745"/>
      <c r="J22" s="746"/>
    </row>
    <row r="23" spans="2:10" ht="15" thickBot="1" x14ac:dyDescent="0.35">
      <c r="B23" s="157"/>
      <c r="C23" s="158"/>
      <c r="D23" s="158"/>
      <c r="E23" s="158"/>
      <c r="F23" s="158"/>
      <c r="G23" s="158"/>
      <c r="H23" s="158"/>
      <c r="I23" s="158"/>
      <c r="J23" s="159"/>
    </row>
    <row r="24" spans="2:10" ht="15" thickBot="1" x14ac:dyDescent="0.35"/>
    <row r="25" spans="2:10" x14ac:dyDescent="0.3">
      <c r="B25" s="520" t="s">
        <v>697</v>
      </c>
      <c r="C25" s="232"/>
      <c r="D25" s="232"/>
      <c r="E25" s="232"/>
      <c r="F25" s="232"/>
      <c r="G25" s="232"/>
      <c r="H25" s="232"/>
      <c r="I25" s="232"/>
      <c r="J25" s="479"/>
    </row>
    <row r="26" spans="2:10" x14ac:dyDescent="0.3">
      <c r="B26" s="744" t="s">
        <v>2070</v>
      </c>
      <c r="C26" s="764"/>
      <c r="D26" s="764"/>
      <c r="E26" s="764"/>
      <c r="F26" s="764"/>
      <c r="G26" s="764"/>
      <c r="H26" s="764"/>
      <c r="I26" s="764"/>
      <c r="J26" s="765"/>
    </row>
    <row r="27" spans="2:10" x14ac:dyDescent="0.3">
      <c r="B27" s="804"/>
      <c r="C27" s="764"/>
      <c r="D27" s="764"/>
      <c r="E27" s="764"/>
      <c r="F27" s="764"/>
      <c r="G27" s="764"/>
      <c r="H27" s="764"/>
      <c r="I27" s="764"/>
      <c r="J27" s="765"/>
    </row>
    <row r="28" spans="2:10" x14ac:dyDescent="0.3">
      <c r="B28" s="804"/>
      <c r="C28" s="764"/>
      <c r="D28" s="764"/>
      <c r="E28" s="764"/>
      <c r="F28" s="764"/>
      <c r="G28" s="764"/>
      <c r="H28" s="764"/>
      <c r="I28" s="764"/>
      <c r="J28" s="765"/>
    </row>
    <row r="29" spans="2:10" x14ac:dyDescent="0.3">
      <c r="B29" s="804"/>
      <c r="C29" s="764"/>
      <c r="D29" s="764"/>
      <c r="E29" s="764"/>
      <c r="F29" s="764"/>
      <c r="G29" s="764"/>
      <c r="H29" s="764"/>
      <c r="I29" s="764"/>
      <c r="J29" s="765"/>
    </row>
    <row r="30" spans="2:10" x14ac:dyDescent="0.3">
      <c r="B30" s="804"/>
      <c r="C30" s="764"/>
      <c r="D30" s="764"/>
      <c r="E30" s="764"/>
      <c r="F30" s="764"/>
      <c r="G30" s="764"/>
      <c r="H30" s="764"/>
      <c r="I30" s="764"/>
      <c r="J30" s="765"/>
    </row>
    <row r="31" spans="2:10" x14ac:dyDescent="0.3">
      <c r="B31" s="804"/>
      <c r="C31" s="764"/>
      <c r="D31" s="764"/>
      <c r="E31" s="764"/>
      <c r="F31" s="764"/>
      <c r="G31" s="764"/>
      <c r="H31" s="764"/>
      <c r="I31" s="764"/>
      <c r="J31" s="765"/>
    </row>
    <row r="32" spans="2:10" x14ac:dyDescent="0.3">
      <c r="B32" s="804"/>
      <c r="C32" s="764"/>
      <c r="D32" s="764"/>
      <c r="E32" s="764"/>
      <c r="F32" s="764"/>
      <c r="G32" s="764"/>
      <c r="H32" s="764"/>
      <c r="I32" s="764"/>
      <c r="J32" s="765"/>
    </row>
    <row r="33" spans="2:10" x14ac:dyDescent="0.3">
      <c r="B33" s="804"/>
      <c r="C33" s="764"/>
      <c r="D33" s="764"/>
      <c r="E33" s="764"/>
      <c r="F33" s="764"/>
      <c r="G33" s="764"/>
      <c r="H33" s="764"/>
      <c r="I33" s="764"/>
      <c r="J33" s="765"/>
    </row>
    <row r="34" spans="2:10" x14ac:dyDescent="0.3">
      <c r="B34" s="804"/>
      <c r="C34" s="764"/>
      <c r="D34" s="764"/>
      <c r="E34" s="764"/>
      <c r="F34" s="764"/>
      <c r="G34" s="764"/>
      <c r="H34" s="764"/>
      <c r="I34" s="764"/>
      <c r="J34" s="765"/>
    </row>
    <row r="35" spans="2:10" x14ac:dyDescent="0.3">
      <c r="B35" s="804"/>
      <c r="C35" s="764"/>
      <c r="D35" s="764"/>
      <c r="E35" s="764"/>
      <c r="F35" s="764"/>
      <c r="G35" s="764"/>
      <c r="H35" s="764"/>
      <c r="I35" s="764"/>
      <c r="J35" s="765"/>
    </row>
    <row r="36" spans="2:10" x14ac:dyDescent="0.3">
      <c r="B36" s="804"/>
      <c r="C36" s="764"/>
      <c r="D36" s="764"/>
      <c r="E36" s="764"/>
      <c r="F36" s="764"/>
      <c r="G36" s="764"/>
      <c r="H36" s="764"/>
      <c r="I36" s="764"/>
      <c r="J36" s="765"/>
    </row>
    <row r="37" spans="2:10" x14ac:dyDescent="0.3">
      <c r="B37" s="804"/>
      <c r="C37" s="764"/>
      <c r="D37" s="764"/>
      <c r="E37" s="764"/>
      <c r="F37" s="764"/>
      <c r="G37" s="764"/>
      <c r="H37" s="764"/>
      <c r="I37" s="764"/>
      <c r="J37" s="765"/>
    </row>
    <row r="38" spans="2:10" x14ac:dyDescent="0.3">
      <c r="B38" s="804"/>
      <c r="C38" s="764"/>
      <c r="D38" s="764"/>
      <c r="E38" s="764"/>
      <c r="F38" s="764"/>
      <c r="G38" s="764"/>
      <c r="H38" s="764"/>
      <c r="I38" s="764"/>
      <c r="J38" s="765"/>
    </row>
    <row r="39" spans="2:10" x14ac:dyDescent="0.3">
      <c r="B39" s="804"/>
      <c r="C39" s="764"/>
      <c r="D39" s="764"/>
      <c r="E39" s="764"/>
      <c r="F39" s="764"/>
      <c r="G39" s="764"/>
      <c r="H39" s="764"/>
      <c r="I39" s="764"/>
      <c r="J39" s="765"/>
    </row>
    <row r="40" spans="2:10" x14ac:dyDescent="0.3">
      <c r="B40" s="804"/>
      <c r="C40" s="764"/>
      <c r="D40" s="764"/>
      <c r="E40" s="764"/>
      <c r="F40" s="764"/>
      <c r="G40" s="764"/>
      <c r="H40" s="764"/>
      <c r="I40" s="764"/>
      <c r="J40" s="765"/>
    </row>
    <row r="41" spans="2:10" x14ac:dyDescent="0.3">
      <c r="B41" s="804"/>
      <c r="C41" s="764"/>
      <c r="D41" s="764"/>
      <c r="E41" s="764"/>
      <c r="F41" s="764"/>
      <c r="G41" s="764"/>
      <c r="H41" s="764"/>
      <c r="I41" s="764"/>
      <c r="J41" s="765"/>
    </row>
    <row r="42" spans="2:10" x14ac:dyDescent="0.3">
      <c r="B42" s="804"/>
      <c r="C42" s="764"/>
      <c r="D42" s="764"/>
      <c r="E42" s="764"/>
      <c r="F42" s="764"/>
      <c r="G42" s="764"/>
      <c r="H42" s="764"/>
      <c r="I42" s="764"/>
      <c r="J42" s="765"/>
    </row>
    <row r="43" spans="2:10" x14ac:dyDescent="0.3">
      <c r="B43" s="804"/>
      <c r="C43" s="764"/>
      <c r="D43" s="764"/>
      <c r="E43" s="764"/>
      <c r="F43" s="764"/>
      <c r="G43" s="764"/>
      <c r="H43" s="764"/>
      <c r="I43" s="764"/>
      <c r="J43" s="765"/>
    </row>
    <row r="44" spans="2:10" x14ac:dyDescent="0.3">
      <c r="B44" s="804"/>
      <c r="C44" s="764"/>
      <c r="D44" s="764"/>
      <c r="E44" s="764"/>
      <c r="F44" s="764"/>
      <c r="G44" s="764"/>
      <c r="H44" s="764"/>
      <c r="I44" s="764"/>
      <c r="J44" s="765"/>
    </row>
    <row r="45" spans="2:10" x14ac:dyDescent="0.3">
      <c r="B45" s="804"/>
      <c r="C45" s="764"/>
      <c r="D45" s="764"/>
      <c r="E45" s="764"/>
      <c r="F45" s="764"/>
      <c r="G45" s="764"/>
      <c r="H45" s="764"/>
      <c r="I45" s="764"/>
      <c r="J45" s="765"/>
    </row>
    <row r="46" spans="2:10" x14ac:dyDescent="0.3">
      <c r="B46" s="804"/>
      <c r="C46" s="764"/>
      <c r="D46" s="764"/>
      <c r="E46" s="764"/>
      <c r="F46" s="764"/>
      <c r="G46" s="764"/>
      <c r="H46" s="764"/>
      <c r="I46" s="764"/>
      <c r="J46" s="765"/>
    </row>
    <row r="47" spans="2:10" x14ac:dyDescent="0.3">
      <c r="B47" s="804"/>
      <c r="C47" s="764"/>
      <c r="D47" s="764"/>
      <c r="E47" s="764"/>
      <c r="F47" s="764"/>
      <c r="G47" s="764"/>
      <c r="H47" s="764"/>
      <c r="I47" s="764"/>
      <c r="J47" s="765"/>
    </row>
    <row r="48" spans="2:10" ht="15" thickBot="1" x14ac:dyDescent="0.35">
      <c r="B48" s="805"/>
      <c r="C48" s="755"/>
      <c r="D48" s="755"/>
      <c r="E48" s="755"/>
      <c r="F48" s="755"/>
      <c r="G48" s="755"/>
      <c r="H48" s="755"/>
      <c r="I48" s="755"/>
      <c r="J48" s="756"/>
    </row>
  </sheetData>
  <mergeCells count="9">
    <mergeCell ref="B26:J48"/>
    <mergeCell ref="B22:J22"/>
    <mergeCell ref="B4:B5"/>
    <mergeCell ref="C4:C5"/>
    <mergeCell ref="D4:I4"/>
    <mergeCell ref="J4:J5"/>
    <mergeCell ref="B10:C10"/>
    <mergeCell ref="I11:J11"/>
    <mergeCell ref="B11:H11"/>
  </mergeCells>
  <dataValidations count="1">
    <dataValidation type="list" allowBlank="1" showInputMessage="1" showErrorMessage="1" sqref="I11" xr:uid="{00000000-0002-0000-1800-000000000000}">
      <formula1>"V"</formula1>
    </dataValidation>
  </dataValidations>
  <pageMargins left="0.7" right="0.7" top="0.75" bottom="0.75" header="0.3" footer="0.3"/>
  <pageSetup paperSize="9" orientation="landscape" horizontalDpi="0" verticalDpi="0" r:id="rId1"/>
  <drawing r:id="rId2"/>
  <legacy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7030A0"/>
  </sheetPr>
  <dimension ref="B1:E22"/>
  <sheetViews>
    <sheetView showGridLines="0" workbookViewId="0">
      <selection activeCell="D8" sqref="D8"/>
    </sheetView>
  </sheetViews>
  <sheetFormatPr defaultRowHeight="14.4" x14ac:dyDescent="0.3"/>
  <cols>
    <col min="2" max="2" width="9.109375" style="22"/>
    <col min="3" max="3" width="33.88671875" bestFit="1" customWidth="1"/>
    <col min="4" max="4" width="45.5546875" customWidth="1"/>
    <col min="5" max="5" width="21.33203125" customWidth="1"/>
  </cols>
  <sheetData>
    <row r="1" spans="2:5" x14ac:dyDescent="0.3">
      <c r="B1" s="106" t="s">
        <v>577</v>
      </c>
    </row>
    <row r="2" spans="2:5" x14ac:dyDescent="0.3">
      <c r="B2" s="109" t="s">
        <v>1334</v>
      </c>
    </row>
    <row r="5" spans="2:5" s="22" customFormat="1" x14ac:dyDescent="0.3">
      <c r="B5" s="120" t="s">
        <v>238</v>
      </c>
      <c r="C5" s="120" t="s">
        <v>409</v>
      </c>
      <c r="D5" s="120" t="s">
        <v>578</v>
      </c>
      <c r="E5" s="120" t="s">
        <v>556</v>
      </c>
    </row>
    <row r="6" spans="2:5" ht="28.8" x14ac:dyDescent="0.3">
      <c r="B6" s="113">
        <v>1</v>
      </c>
      <c r="C6" s="71" t="s">
        <v>2071</v>
      </c>
      <c r="D6" s="68" t="s">
        <v>2072</v>
      </c>
      <c r="E6" s="71" t="s">
        <v>2079</v>
      </c>
    </row>
    <row r="7" spans="2:5" ht="28.8" x14ac:dyDescent="0.3">
      <c r="B7" s="113">
        <v>2</v>
      </c>
      <c r="C7" s="71" t="s">
        <v>2073</v>
      </c>
      <c r="D7" s="68" t="s">
        <v>2074</v>
      </c>
      <c r="E7" s="71" t="s">
        <v>2079</v>
      </c>
    </row>
    <row r="8" spans="2:5" ht="28.8" x14ac:dyDescent="0.3">
      <c r="B8" s="113">
        <v>3</v>
      </c>
      <c r="C8" s="71" t="s">
        <v>1906</v>
      </c>
      <c r="D8" s="68" t="s">
        <v>2075</v>
      </c>
      <c r="E8" s="71" t="s">
        <v>2079</v>
      </c>
    </row>
    <row r="9" spans="2:5" ht="43.2" x14ac:dyDescent="0.3">
      <c r="B9" s="113">
        <v>4</v>
      </c>
      <c r="C9" s="71" t="s">
        <v>2076</v>
      </c>
      <c r="D9" s="68" t="s">
        <v>2077</v>
      </c>
      <c r="E9" s="71" t="s">
        <v>2079</v>
      </c>
    </row>
    <row r="10" spans="2:5" ht="43.2" x14ac:dyDescent="0.3">
      <c r="B10" s="113">
        <v>5</v>
      </c>
      <c r="C10" s="71" t="s">
        <v>2064</v>
      </c>
      <c r="D10" s="68" t="s">
        <v>2078</v>
      </c>
      <c r="E10" s="71" t="s">
        <v>2079</v>
      </c>
    </row>
    <row r="11" spans="2:5" x14ac:dyDescent="0.3">
      <c r="B11" s="113">
        <v>6</v>
      </c>
      <c r="C11" s="67"/>
      <c r="D11" s="67"/>
      <c r="E11" s="67"/>
    </row>
    <row r="12" spans="2:5" x14ac:dyDescent="0.3">
      <c r="B12" s="113">
        <v>7</v>
      </c>
      <c r="C12" s="67"/>
      <c r="D12" s="67"/>
      <c r="E12" s="67"/>
    </row>
    <row r="13" spans="2:5" x14ac:dyDescent="0.3">
      <c r="B13" s="113">
        <v>8</v>
      </c>
      <c r="C13" s="67"/>
      <c r="D13" s="67"/>
      <c r="E13" s="67"/>
    </row>
    <row r="14" spans="2:5" x14ac:dyDescent="0.3">
      <c r="B14" s="113">
        <v>9</v>
      </c>
      <c r="C14" s="67"/>
      <c r="D14" s="67"/>
      <c r="E14" s="67"/>
    </row>
    <row r="15" spans="2:5" x14ac:dyDescent="0.3">
      <c r="B15" s="113">
        <v>10</v>
      </c>
      <c r="C15" s="67"/>
      <c r="D15" s="67"/>
      <c r="E15" s="67"/>
    </row>
    <row r="16" spans="2:5" x14ac:dyDescent="0.3">
      <c r="B16" s="113">
        <v>11</v>
      </c>
      <c r="C16" s="67"/>
      <c r="D16" s="67"/>
      <c r="E16" s="67"/>
    </row>
    <row r="17" spans="2:5" x14ac:dyDescent="0.3">
      <c r="B17" s="113">
        <v>12</v>
      </c>
      <c r="C17" s="67"/>
      <c r="D17" s="67"/>
      <c r="E17" s="67"/>
    </row>
    <row r="18" spans="2:5" x14ac:dyDescent="0.3">
      <c r="B18" s="113" t="s">
        <v>299</v>
      </c>
      <c r="C18" s="67"/>
      <c r="D18" s="67"/>
      <c r="E18" s="67"/>
    </row>
    <row r="19" spans="2:5" x14ac:dyDescent="0.3">
      <c r="B19" s="113"/>
      <c r="C19" s="67"/>
      <c r="D19" s="67"/>
      <c r="E19" s="67"/>
    </row>
    <row r="20" spans="2:5" x14ac:dyDescent="0.3">
      <c r="B20" s="831" t="s">
        <v>1168</v>
      </c>
      <c r="C20" s="832"/>
      <c r="D20" s="833"/>
      <c r="E20" s="67" t="s">
        <v>286</v>
      </c>
    </row>
    <row r="21" spans="2:5" x14ac:dyDescent="0.3">
      <c r="B21" s="114" t="s">
        <v>327</v>
      </c>
    </row>
    <row r="22" spans="2:5" x14ac:dyDescent="0.3">
      <c r="B22" s="75" t="s">
        <v>1139</v>
      </c>
    </row>
  </sheetData>
  <mergeCells count="1">
    <mergeCell ref="B20:D20"/>
  </mergeCells>
  <dataValidations count="1">
    <dataValidation type="list" allowBlank="1" showInputMessage="1" showErrorMessage="1" sqref="E20" xr:uid="{00000000-0002-0000-1900-000000000000}">
      <formula1>"V"</formula1>
    </dataValidation>
  </dataValidations>
  <pageMargins left="0.7" right="0.7" top="0.75" bottom="0.75" header="0.3" footer="0.3"/>
  <pageSetup paperSize="9" orientation="landscape" horizontalDpi="0" verticalDpi="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7030A0"/>
  </sheetPr>
  <dimension ref="B2:J55"/>
  <sheetViews>
    <sheetView showGridLines="0" workbookViewId="0"/>
  </sheetViews>
  <sheetFormatPr defaultRowHeight="14.4" x14ac:dyDescent="0.3"/>
  <cols>
    <col min="1" max="1" width="5.33203125" customWidth="1"/>
    <col min="3" max="3" width="39.44140625" customWidth="1"/>
    <col min="5" max="5" width="9.88671875" customWidth="1"/>
    <col min="7" max="7" width="9.6640625" customWidth="1"/>
    <col min="9" max="9" width="10.109375" customWidth="1"/>
  </cols>
  <sheetData>
    <row r="2" spans="2:10" ht="15.6" x14ac:dyDescent="0.3">
      <c r="B2" s="102" t="s">
        <v>579</v>
      </c>
    </row>
    <row r="4" spans="2:10" x14ac:dyDescent="0.3">
      <c r="B4" s="810" t="s">
        <v>287</v>
      </c>
      <c r="C4" s="810" t="s">
        <v>580</v>
      </c>
      <c r="D4" s="810" t="s">
        <v>581</v>
      </c>
      <c r="E4" s="810"/>
      <c r="F4" s="810"/>
      <c r="G4" s="810"/>
      <c r="H4" s="810"/>
      <c r="I4" s="810"/>
      <c r="J4" s="810" t="s">
        <v>348</v>
      </c>
    </row>
    <row r="5" spans="2:10" x14ac:dyDescent="0.3">
      <c r="B5" s="810"/>
      <c r="C5" s="810"/>
      <c r="D5" s="516" t="s">
        <v>383</v>
      </c>
      <c r="E5" s="517" t="s">
        <v>382</v>
      </c>
      <c r="F5" s="517" t="s">
        <v>1918</v>
      </c>
      <c r="G5" s="517" t="s">
        <v>1917</v>
      </c>
      <c r="H5" s="517" t="s">
        <v>1916</v>
      </c>
      <c r="I5" s="518" t="s">
        <v>1915</v>
      </c>
      <c r="J5" s="810"/>
    </row>
    <row r="6" spans="2:10" x14ac:dyDescent="0.3">
      <c r="B6" s="5">
        <v>1</v>
      </c>
      <c r="C6" s="5">
        <v>2</v>
      </c>
      <c r="D6" s="5">
        <v>3</v>
      </c>
      <c r="E6" s="5">
        <v>4</v>
      </c>
      <c r="F6" s="5"/>
      <c r="G6" s="5"/>
      <c r="H6" s="5"/>
      <c r="I6" s="5">
        <v>5</v>
      </c>
      <c r="J6" s="5">
        <v>6</v>
      </c>
    </row>
    <row r="7" spans="2:10" x14ac:dyDescent="0.3">
      <c r="B7" s="46">
        <v>1</v>
      </c>
      <c r="C7" s="94" t="s">
        <v>582</v>
      </c>
      <c r="D7" s="46">
        <v>57</v>
      </c>
      <c r="E7" s="46">
        <v>0</v>
      </c>
      <c r="F7" s="46">
        <v>10</v>
      </c>
      <c r="G7" s="46">
        <v>17</v>
      </c>
      <c r="H7" s="46">
        <v>9</v>
      </c>
      <c r="I7" s="653">
        <v>0</v>
      </c>
      <c r="J7" s="46">
        <f>SUM(D7:I7)</f>
        <v>93</v>
      </c>
    </row>
    <row r="8" spans="2:10" x14ac:dyDescent="0.3">
      <c r="B8" s="46">
        <v>2</v>
      </c>
      <c r="C8" s="94" t="s">
        <v>583</v>
      </c>
      <c r="D8" s="46">
        <v>0</v>
      </c>
      <c r="E8" s="46">
        <v>0</v>
      </c>
      <c r="F8" s="46">
        <v>1</v>
      </c>
      <c r="G8" s="46">
        <v>106</v>
      </c>
      <c r="H8" s="46">
        <v>104</v>
      </c>
      <c r="I8" s="653">
        <v>0</v>
      </c>
      <c r="J8" s="46">
        <f t="shared" ref="J8:J17" si="0">SUM(D8:I8)</f>
        <v>211</v>
      </c>
    </row>
    <row r="9" spans="2:10" x14ac:dyDescent="0.3">
      <c r="B9" s="46">
        <v>3</v>
      </c>
      <c r="C9" s="94" t="s">
        <v>584</v>
      </c>
      <c r="D9" s="46">
        <v>0</v>
      </c>
      <c r="E9" s="46">
        <v>0</v>
      </c>
      <c r="F9" s="46">
        <v>0</v>
      </c>
      <c r="G9" s="46">
        <v>1</v>
      </c>
      <c r="H9" s="46">
        <v>0</v>
      </c>
      <c r="I9" s="653">
        <v>0</v>
      </c>
      <c r="J9" s="46">
        <f t="shared" si="0"/>
        <v>1</v>
      </c>
    </row>
    <row r="10" spans="2:10" x14ac:dyDescent="0.3">
      <c r="B10" s="46">
        <v>4</v>
      </c>
      <c r="C10" s="116" t="s">
        <v>585</v>
      </c>
      <c r="D10" s="46">
        <v>0</v>
      </c>
      <c r="E10" s="46">
        <v>0</v>
      </c>
      <c r="F10" s="46">
        <v>0</v>
      </c>
      <c r="G10" s="46">
        <v>1</v>
      </c>
      <c r="H10" s="46">
        <v>1</v>
      </c>
      <c r="I10" s="653">
        <v>0</v>
      </c>
      <c r="J10" s="46">
        <f t="shared" si="0"/>
        <v>2</v>
      </c>
    </row>
    <row r="11" spans="2:10" x14ac:dyDescent="0.3">
      <c r="B11" s="117">
        <v>5</v>
      </c>
      <c r="C11" s="94" t="s">
        <v>586</v>
      </c>
      <c r="D11" s="46">
        <v>0</v>
      </c>
      <c r="E11" s="46">
        <v>0</v>
      </c>
      <c r="F11" s="46">
        <v>0</v>
      </c>
      <c r="G11" s="46">
        <v>0</v>
      </c>
      <c r="H11" s="46">
        <v>0</v>
      </c>
      <c r="I11" s="653">
        <v>0</v>
      </c>
      <c r="J11" s="46">
        <f t="shared" si="0"/>
        <v>0</v>
      </c>
    </row>
    <row r="12" spans="2:10" x14ac:dyDescent="0.3">
      <c r="B12" s="117">
        <v>6</v>
      </c>
      <c r="C12" s="94" t="s">
        <v>587</v>
      </c>
      <c r="D12" s="46">
        <v>0</v>
      </c>
      <c r="E12" s="46">
        <v>0</v>
      </c>
      <c r="F12" s="46">
        <v>0</v>
      </c>
      <c r="G12" s="46">
        <v>3</v>
      </c>
      <c r="H12" s="46">
        <v>1</v>
      </c>
      <c r="I12" s="653">
        <v>0</v>
      </c>
      <c r="J12" s="46">
        <f t="shared" si="0"/>
        <v>4</v>
      </c>
    </row>
    <row r="13" spans="2:10" x14ac:dyDescent="0.3">
      <c r="B13" s="117">
        <v>7</v>
      </c>
      <c r="C13" s="94" t="s">
        <v>588</v>
      </c>
      <c r="D13" s="46">
        <v>0</v>
      </c>
      <c r="E13" s="46">
        <v>0</v>
      </c>
      <c r="F13" s="46">
        <v>0</v>
      </c>
      <c r="G13" s="46">
        <v>0</v>
      </c>
      <c r="H13" s="46">
        <v>0</v>
      </c>
      <c r="I13" s="653">
        <v>0</v>
      </c>
      <c r="J13" s="46">
        <f t="shared" si="0"/>
        <v>0</v>
      </c>
    </row>
    <row r="14" spans="2:10" x14ac:dyDescent="0.3">
      <c r="B14" s="117">
        <v>8</v>
      </c>
      <c r="C14" s="94" t="s">
        <v>589</v>
      </c>
      <c r="D14" s="46">
        <v>0</v>
      </c>
      <c r="E14" s="46">
        <v>0</v>
      </c>
      <c r="F14" s="46">
        <v>0</v>
      </c>
      <c r="G14" s="46">
        <v>0</v>
      </c>
      <c r="H14" s="46">
        <v>0</v>
      </c>
      <c r="I14" s="653">
        <v>0</v>
      </c>
      <c r="J14" s="46">
        <f t="shared" si="0"/>
        <v>0</v>
      </c>
    </row>
    <row r="15" spans="2:10" x14ac:dyDescent="0.3">
      <c r="B15" s="117">
        <v>9</v>
      </c>
      <c r="C15" s="94" t="s">
        <v>590</v>
      </c>
      <c r="D15" s="46">
        <v>0</v>
      </c>
      <c r="E15" s="46">
        <v>0</v>
      </c>
      <c r="F15" s="46">
        <v>0</v>
      </c>
      <c r="G15" s="46">
        <v>0</v>
      </c>
      <c r="H15" s="46">
        <v>2</v>
      </c>
      <c r="I15" s="653">
        <v>0</v>
      </c>
      <c r="J15" s="46">
        <f t="shared" si="0"/>
        <v>2</v>
      </c>
    </row>
    <row r="16" spans="2:10" x14ac:dyDescent="0.3">
      <c r="B16" s="117">
        <v>10</v>
      </c>
      <c r="C16" s="94" t="s">
        <v>591</v>
      </c>
      <c r="D16" s="46">
        <v>0</v>
      </c>
      <c r="E16" s="46">
        <v>0</v>
      </c>
      <c r="F16" s="46">
        <v>0</v>
      </c>
      <c r="G16" s="46">
        <v>0</v>
      </c>
      <c r="H16" s="46">
        <v>0</v>
      </c>
      <c r="I16" s="653">
        <v>0</v>
      </c>
      <c r="J16" s="46">
        <f t="shared" si="0"/>
        <v>0</v>
      </c>
    </row>
    <row r="17" spans="2:10" x14ac:dyDescent="0.3">
      <c r="B17" s="837" t="s">
        <v>348</v>
      </c>
      <c r="C17" s="838"/>
      <c r="D17" s="78">
        <f t="shared" ref="D17:I17" si="1">SUM(D7:D16)</f>
        <v>57</v>
      </c>
      <c r="E17" s="78">
        <f t="shared" si="1"/>
        <v>0</v>
      </c>
      <c r="F17" s="78">
        <f t="shared" si="1"/>
        <v>11</v>
      </c>
      <c r="G17" s="78">
        <f t="shared" si="1"/>
        <v>128</v>
      </c>
      <c r="H17" s="78">
        <f t="shared" si="1"/>
        <v>117</v>
      </c>
      <c r="I17" s="78">
        <f t="shared" si="1"/>
        <v>0</v>
      </c>
      <c r="J17" s="78">
        <f t="shared" si="0"/>
        <v>313</v>
      </c>
    </row>
    <row r="18" spans="2:10" x14ac:dyDescent="0.3">
      <c r="B18" s="770" t="s">
        <v>1168</v>
      </c>
      <c r="C18" s="770"/>
      <c r="D18" s="770"/>
      <c r="E18" s="770"/>
      <c r="F18" s="770"/>
      <c r="G18" s="770"/>
      <c r="H18" s="770"/>
      <c r="I18" s="769" t="s">
        <v>286</v>
      </c>
      <c r="J18" s="769"/>
    </row>
    <row r="19" spans="2:10" ht="15" thickBot="1" x14ac:dyDescent="0.35"/>
    <row r="20" spans="2:10" x14ac:dyDescent="0.3">
      <c r="B20" s="198" t="s">
        <v>592</v>
      </c>
      <c r="C20" s="153"/>
      <c r="D20" s="153"/>
      <c r="E20" s="153"/>
      <c r="F20" s="153"/>
      <c r="G20" s="153"/>
      <c r="H20" s="153"/>
      <c r="I20" s="153"/>
      <c r="J20" s="154"/>
    </row>
    <row r="21" spans="2:10" x14ac:dyDescent="0.3">
      <c r="B21" s="155"/>
      <c r="J21" s="156"/>
    </row>
    <row r="22" spans="2:10" x14ac:dyDescent="0.3">
      <c r="B22" s="155"/>
      <c r="C22" t="s">
        <v>593</v>
      </c>
      <c r="J22" s="156"/>
    </row>
    <row r="23" spans="2:10" x14ac:dyDescent="0.3">
      <c r="B23" s="155"/>
      <c r="C23" t="s">
        <v>563</v>
      </c>
      <c r="J23" s="156"/>
    </row>
    <row r="24" spans="2:10" x14ac:dyDescent="0.3">
      <c r="B24" s="155"/>
      <c r="C24" t="s">
        <v>564</v>
      </c>
      <c r="J24" s="156"/>
    </row>
    <row r="25" spans="2:10" x14ac:dyDescent="0.3">
      <c r="B25" s="155"/>
      <c r="C25" t="s">
        <v>594</v>
      </c>
      <c r="J25" s="156"/>
    </row>
    <row r="26" spans="2:10" x14ac:dyDescent="0.3">
      <c r="B26" s="155"/>
      <c r="C26" t="s">
        <v>595</v>
      </c>
      <c r="J26" s="156"/>
    </row>
    <row r="27" spans="2:10" x14ac:dyDescent="0.3">
      <c r="B27" s="155"/>
      <c r="J27" s="156"/>
    </row>
    <row r="28" spans="2:10" ht="210.6" customHeight="1" x14ac:dyDescent="0.3">
      <c r="B28" s="155"/>
      <c r="C28" s="745" t="s">
        <v>596</v>
      </c>
      <c r="D28" s="745"/>
      <c r="E28" s="745"/>
      <c r="F28" s="745"/>
      <c r="G28" s="745"/>
      <c r="H28" s="745"/>
      <c r="I28" s="745"/>
      <c r="J28" s="746"/>
    </row>
    <row r="29" spans="2:10" ht="15" thickBot="1" x14ac:dyDescent="0.35">
      <c r="B29" s="157"/>
      <c r="C29" s="158"/>
      <c r="D29" s="158"/>
      <c r="E29" s="158"/>
      <c r="F29" s="158"/>
      <c r="G29" s="158"/>
      <c r="H29" s="158"/>
      <c r="I29" s="158"/>
      <c r="J29" s="159"/>
    </row>
    <row r="30" spans="2:10" ht="15" thickBot="1" x14ac:dyDescent="0.35"/>
    <row r="31" spans="2:10" x14ac:dyDescent="0.3">
      <c r="B31" s="322" t="s">
        <v>697</v>
      </c>
      <c r="C31" s="324"/>
      <c r="D31" s="153"/>
      <c r="E31" s="153"/>
      <c r="F31" s="153"/>
      <c r="G31" s="153"/>
      <c r="H31" s="153"/>
      <c r="I31" s="153"/>
      <c r="J31" s="154"/>
    </row>
    <row r="32" spans="2:10" x14ac:dyDescent="0.3">
      <c r="B32" s="744" t="s">
        <v>1960</v>
      </c>
      <c r="C32" s="764"/>
      <c r="D32" s="764"/>
      <c r="E32" s="764"/>
      <c r="F32" s="764"/>
      <c r="G32" s="764"/>
      <c r="H32" s="764"/>
      <c r="I32" s="764"/>
      <c r="J32" s="765"/>
    </row>
    <row r="33" spans="2:10" x14ac:dyDescent="0.3">
      <c r="B33" s="804"/>
      <c r="C33" s="764"/>
      <c r="D33" s="764"/>
      <c r="E33" s="764"/>
      <c r="F33" s="764"/>
      <c r="G33" s="764"/>
      <c r="H33" s="764"/>
      <c r="I33" s="764"/>
      <c r="J33" s="765"/>
    </row>
    <row r="34" spans="2:10" x14ac:dyDescent="0.3">
      <c r="B34" s="804"/>
      <c r="C34" s="764"/>
      <c r="D34" s="764"/>
      <c r="E34" s="764"/>
      <c r="F34" s="764"/>
      <c r="G34" s="764"/>
      <c r="H34" s="764"/>
      <c r="I34" s="764"/>
      <c r="J34" s="765"/>
    </row>
    <row r="35" spans="2:10" x14ac:dyDescent="0.3">
      <c r="B35" s="804"/>
      <c r="C35" s="764"/>
      <c r="D35" s="764"/>
      <c r="E35" s="764"/>
      <c r="F35" s="764"/>
      <c r="G35" s="764"/>
      <c r="H35" s="764"/>
      <c r="I35" s="764"/>
      <c r="J35" s="765"/>
    </row>
    <row r="36" spans="2:10" x14ac:dyDescent="0.3">
      <c r="B36" s="804"/>
      <c r="C36" s="764"/>
      <c r="D36" s="764"/>
      <c r="E36" s="764"/>
      <c r="F36" s="764"/>
      <c r="G36" s="764"/>
      <c r="H36" s="764"/>
      <c r="I36" s="764"/>
      <c r="J36" s="765"/>
    </row>
    <row r="37" spans="2:10" x14ac:dyDescent="0.3">
      <c r="B37" s="804"/>
      <c r="C37" s="764"/>
      <c r="D37" s="764"/>
      <c r="E37" s="764"/>
      <c r="F37" s="764"/>
      <c r="G37" s="764"/>
      <c r="H37" s="764"/>
      <c r="I37" s="764"/>
      <c r="J37" s="765"/>
    </row>
    <row r="38" spans="2:10" x14ac:dyDescent="0.3">
      <c r="B38" s="804"/>
      <c r="C38" s="764"/>
      <c r="D38" s="764"/>
      <c r="E38" s="764"/>
      <c r="F38" s="764"/>
      <c r="G38" s="764"/>
      <c r="H38" s="764"/>
      <c r="I38" s="764"/>
      <c r="J38" s="765"/>
    </row>
    <row r="39" spans="2:10" x14ac:dyDescent="0.3">
      <c r="B39" s="804"/>
      <c r="C39" s="764"/>
      <c r="D39" s="764"/>
      <c r="E39" s="764"/>
      <c r="F39" s="764"/>
      <c r="G39" s="764"/>
      <c r="H39" s="764"/>
      <c r="I39" s="764"/>
      <c r="J39" s="765"/>
    </row>
    <row r="40" spans="2:10" x14ac:dyDescent="0.3">
      <c r="B40" s="804"/>
      <c r="C40" s="764"/>
      <c r="D40" s="764"/>
      <c r="E40" s="764"/>
      <c r="F40" s="764"/>
      <c r="G40" s="764"/>
      <c r="H40" s="764"/>
      <c r="I40" s="764"/>
      <c r="J40" s="765"/>
    </row>
    <row r="41" spans="2:10" x14ac:dyDescent="0.3">
      <c r="B41" s="804"/>
      <c r="C41" s="764"/>
      <c r="D41" s="764"/>
      <c r="E41" s="764"/>
      <c r="F41" s="764"/>
      <c r="G41" s="764"/>
      <c r="H41" s="764"/>
      <c r="I41" s="764"/>
      <c r="J41" s="765"/>
    </row>
    <row r="42" spans="2:10" x14ac:dyDescent="0.3">
      <c r="B42" s="804"/>
      <c r="C42" s="764"/>
      <c r="D42" s="764"/>
      <c r="E42" s="764"/>
      <c r="F42" s="764"/>
      <c r="G42" s="764"/>
      <c r="H42" s="764"/>
      <c r="I42" s="764"/>
      <c r="J42" s="765"/>
    </row>
    <row r="43" spans="2:10" x14ac:dyDescent="0.3">
      <c r="B43" s="804"/>
      <c r="C43" s="764"/>
      <c r="D43" s="764"/>
      <c r="E43" s="764"/>
      <c r="F43" s="764"/>
      <c r="G43" s="764"/>
      <c r="H43" s="764"/>
      <c r="I43" s="764"/>
      <c r="J43" s="765"/>
    </row>
    <row r="44" spans="2:10" x14ac:dyDescent="0.3">
      <c r="B44" s="804"/>
      <c r="C44" s="764"/>
      <c r="D44" s="764"/>
      <c r="E44" s="764"/>
      <c r="F44" s="764"/>
      <c r="G44" s="764"/>
      <c r="H44" s="764"/>
      <c r="I44" s="764"/>
      <c r="J44" s="765"/>
    </row>
    <row r="45" spans="2:10" x14ac:dyDescent="0.3">
      <c r="B45" s="804"/>
      <c r="C45" s="764"/>
      <c r="D45" s="764"/>
      <c r="E45" s="764"/>
      <c r="F45" s="764"/>
      <c r="G45" s="764"/>
      <c r="H45" s="764"/>
      <c r="I45" s="764"/>
      <c r="J45" s="765"/>
    </row>
    <row r="46" spans="2:10" x14ac:dyDescent="0.3">
      <c r="B46" s="804"/>
      <c r="C46" s="764"/>
      <c r="D46" s="764"/>
      <c r="E46" s="764"/>
      <c r="F46" s="764"/>
      <c r="G46" s="764"/>
      <c r="H46" s="764"/>
      <c r="I46" s="764"/>
      <c r="J46" s="765"/>
    </row>
    <row r="47" spans="2:10" x14ac:dyDescent="0.3">
      <c r="B47" s="804"/>
      <c r="C47" s="764"/>
      <c r="D47" s="764"/>
      <c r="E47" s="764"/>
      <c r="F47" s="764"/>
      <c r="G47" s="764"/>
      <c r="H47" s="764"/>
      <c r="I47" s="764"/>
      <c r="J47" s="765"/>
    </row>
    <row r="48" spans="2:10" x14ac:dyDescent="0.3">
      <c r="B48" s="804"/>
      <c r="C48" s="764"/>
      <c r="D48" s="764"/>
      <c r="E48" s="764"/>
      <c r="F48" s="764"/>
      <c r="G48" s="764"/>
      <c r="H48" s="764"/>
      <c r="I48" s="764"/>
      <c r="J48" s="765"/>
    </row>
    <row r="49" spans="2:10" x14ac:dyDescent="0.3">
      <c r="B49" s="804"/>
      <c r="C49" s="764"/>
      <c r="D49" s="764"/>
      <c r="E49" s="764"/>
      <c r="F49" s="764"/>
      <c r="G49" s="764"/>
      <c r="H49" s="764"/>
      <c r="I49" s="764"/>
      <c r="J49" s="765"/>
    </row>
    <row r="50" spans="2:10" x14ac:dyDescent="0.3">
      <c r="B50" s="804"/>
      <c r="C50" s="764"/>
      <c r="D50" s="764"/>
      <c r="E50" s="764"/>
      <c r="F50" s="764"/>
      <c r="G50" s="764"/>
      <c r="H50" s="764"/>
      <c r="I50" s="764"/>
      <c r="J50" s="765"/>
    </row>
    <row r="51" spans="2:10" x14ac:dyDescent="0.3">
      <c r="B51" s="804"/>
      <c r="C51" s="764"/>
      <c r="D51" s="764"/>
      <c r="E51" s="764"/>
      <c r="F51" s="764"/>
      <c r="G51" s="764"/>
      <c r="H51" s="764"/>
      <c r="I51" s="764"/>
      <c r="J51" s="765"/>
    </row>
    <row r="52" spans="2:10" x14ac:dyDescent="0.3">
      <c r="B52" s="804"/>
      <c r="C52" s="764"/>
      <c r="D52" s="764"/>
      <c r="E52" s="764"/>
      <c r="F52" s="764"/>
      <c r="G52" s="764"/>
      <c r="H52" s="764"/>
      <c r="I52" s="764"/>
      <c r="J52" s="765"/>
    </row>
    <row r="53" spans="2:10" x14ac:dyDescent="0.3">
      <c r="B53" s="804"/>
      <c r="C53" s="764"/>
      <c r="D53" s="764"/>
      <c r="E53" s="764"/>
      <c r="F53" s="764"/>
      <c r="G53" s="764"/>
      <c r="H53" s="764"/>
      <c r="I53" s="764"/>
      <c r="J53" s="765"/>
    </row>
    <row r="54" spans="2:10" x14ac:dyDescent="0.3">
      <c r="B54" s="804"/>
      <c r="C54" s="764"/>
      <c r="D54" s="764"/>
      <c r="E54" s="764"/>
      <c r="F54" s="764"/>
      <c r="G54" s="764"/>
      <c r="H54" s="764"/>
      <c r="I54" s="764"/>
      <c r="J54" s="765"/>
    </row>
    <row r="55" spans="2:10" ht="15" thickBot="1" x14ac:dyDescent="0.35">
      <c r="B55" s="805"/>
      <c r="C55" s="755"/>
      <c r="D55" s="755"/>
      <c r="E55" s="755"/>
      <c r="F55" s="755"/>
      <c r="G55" s="755"/>
      <c r="H55" s="755"/>
      <c r="I55" s="755"/>
      <c r="J55" s="756"/>
    </row>
  </sheetData>
  <mergeCells count="9">
    <mergeCell ref="B32:J55"/>
    <mergeCell ref="C28:J28"/>
    <mergeCell ref="B4:B5"/>
    <mergeCell ref="C4:C5"/>
    <mergeCell ref="D4:I4"/>
    <mergeCell ref="J4:J5"/>
    <mergeCell ref="B17:C17"/>
    <mergeCell ref="I18:J18"/>
    <mergeCell ref="B18:H18"/>
  </mergeCells>
  <dataValidations count="1">
    <dataValidation type="list" allowBlank="1" showInputMessage="1" showErrorMessage="1" sqref="I18" xr:uid="{00000000-0002-0000-1A00-000000000000}">
      <formula1>"V"</formula1>
    </dataValidation>
  </dataValidations>
  <pageMargins left="0.7" right="0.7" top="0.75" bottom="0.75" header="0.3" footer="0.3"/>
  <pageSetup paperSize="9" orientation="landscape" horizontalDpi="0" verticalDpi="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7030A0"/>
  </sheetPr>
  <dimension ref="B1:F113"/>
  <sheetViews>
    <sheetView showGridLines="0" workbookViewId="0">
      <selection activeCell="E104" sqref="E104"/>
    </sheetView>
  </sheetViews>
  <sheetFormatPr defaultRowHeight="14.4" x14ac:dyDescent="0.3"/>
  <cols>
    <col min="1" max="1" width="2.6640625" customWidth="1"/>
    <col min="2" max="2" width="6.5546875" customWidth="1"/>
    <col min="3" max="3" width="30.109375" bestFit="1" customWidth="1"/>
    <col min="4" max="4" width="35.88671875" bestFit="1" customWidth="1"/>
    <col min="5" max="5" width="42.88671875" customWidth="1"/>
    <col min="6" max="6" width="8.6640625" style="62"/>
  </cols>
  <sheetData>
    <row r="1" spans="2:5" ht="15.6" x14ac:dyDescent="0.3">
      <c r="B1" s="102" t="s">
        <v>597</v>
      </c>
    </row>
    <row r="2" spans="2:5" x14ac:dyDescent="0.3">
      <c r="B2" s="109" t="s">
        <v>1334</v>
      </c>
    </row>
    <row r="3" spans="2:5" ht="13.5" customHeight="1" x14ac:dyDescent="0.3">
      <c r="B3" s="109"/>
    </row>
    <row r="4" spans="2:5" hidden="1" x14ac:dyDescent="0.3">
      <c r="B4" s="118" t="s">
        <v>582</v>
      </c>
      <c r="C4" s="75"/>
    </row>
    <row r="5" spans="2:5" hidden="1" x14ac:dyDescent="0.3">
      <c r="B5" s="118" t="s">
        <v>583</v>
      </c>
      <c r="C5" s="75"/>
    </row>
    <row r="6" spans="2:5" hidden="1" x14ac:dyDescent="0.3">
      <c r="B6" s="118" t="s">
        <v>584</v>
      </c>
      <c r="C6" s="75"/>
    </row>
    <row r="7" spans="2:5" hidden="1" x14ac:dyDescent="0.3">
      <c r="B7" s="118" t="s">
        <v>585</v>
      </c>
      <c r="C7" s="75"/>
    </row>
    <row r="8" spans="2:5" hidden="1" x14ac:dyDescent="0.3">
      <c r="B8" s="118" t="s">
        <v>586</v>
      </c>
      <c r="C8" s="75"/>
    </row>
    <row r="9" spans="2:5" hidden="1" x14ac:dyDescent="0.3">
      <c r="B9" s="118" t="s">
        <v>587</v>
      </c>
      <c r="C9" s="75"/>
    </row>
    <row r="10" spans="2:5" hidden="1" x14ac:dyDescent="0.3">
      <c r="B10" s="118" t="s">
        <v>588</v>
      </c>
      <c r="C10" s="75"/>
    </row>
    <row r="11" spans="2:5" hidden="1" x14ac:dyDescent="0.3">
      <c r="B11" s="118" t="s">
        <v>589</v>
      </c>
      <c r="C11" s="75"/>
    </row>
    <row r="12" spans="2:5" hidden="1" x14ac:dyDescent="0.3">
      <c r="B12" s="118" t="s">
        <v>590</v>
      </c>
      <c r="C12" s="75"/>
    </row>
    <row r="13" spans="2:5" hidden="1" x14ac:dyDescent="0.3">
      <c r="B13" s="118" t="s">
        <v>591</v>
      </c>
      <c r="C13" s="75"/>
    </row>
    <row r="15" spans="2:5" x14ac:dyDescent="0.3">
      <c r="B15" s="119" t="s">
        <v>238</v>
      </c>
      <c r="C15" s="120" t="s">
        <v>409</v>
      </c>
      <c r="D15" s="120" t="s">
        <v>598</v>
      </c>
      <c r="E15" s="120" t="s">
        <v>599</v>
      </c>
    </row>
    <row r="16" spans="2:5" x14ac:dyDescent="0.3">
      <c r="B16" s="121">
        <v>1</v>
      </c>
      <c r="C16" s="122">
        <v>2</v>
      </c>
      <c r="D16" s="122">
        <v>3</v>
      </c>
      <c r="E16" s="122">
        <v>4</v>
      </c>
    </row>
    <row r="17" spans="2:6" ht="72" x14ac:dyDescent="0.3">
      <c r="B17" s="113">
        <v>1</v>
      </c>
      <c r="C17" s="67" t="s">
        <v>2076</v>
      </c>
      <c r="D17" s="67" t="s">
        <v>585</v>
      </c>
      <c r="E17" s="68" t="s">
        <v>2080</v>
      </c>
      <c r="F17" s="62">
        <v>5</v>
      </c>
    </row>
    <row r="18" spans="2:6" ht="86.4" x14ac:dyDescent="0.3">
      <c r="B18" s="113"/>
      <c r="C18" s="67"/>
      <c r="D18" s="67" t="s">
        <v>585</v>
      </c>
      <c r="E18" s="68" t="s">
        <v>2081</v>
      </c>
    </row>
    <row r="19" spans="2:6" ht="72" x14ac:dyDescent="0.3">
      <c r="B19" s="113"/>
      <c r="C19" s="67"/>
      <c r="D19" s="67" t="s">
        <v>583</v>
      </c>
      <c r="E19" s="68" t="s">
        <v>2082</v>
      </c>
    </row>
    <row r="20" spans="2:6" ht="86.4" x14ac:dyDescent="0.3">
      <c r="B20" s="113"/>
      <c r="C20" s="67"/>
      <c r="D20" s="67" t="s">
        <v>583</v>
      </c>
      <c r="E20" s="68" t="s">
        <v>2083</v>
      </c>
    </row>
    <row r="21" spans="2:6" ht="72" x14ac:dyDescent="0.3">
      <c r="B21" s="113">
        <v>2</v>
      </c>
      <c r="C21" s="67" t="s">
        <v>1868</v>
      </c>
      <c r="D21" s="67" t="s">
        <v>583</v>
      </c>
      <c r="E21" s="68" t="s">
        <v>2085</v>
      </c>
      <c r="F21" s="62">
        <v>1</v>
      </c>
    </row>
    <row r="22" spans="2:6" ht="72" x14ac:dyDescent="0.3">
      <c r="B22" s="113"/>
      <c r="C22" s="67"/>
      <c r="D22" s="67" t="s">
        <v>583</v>
      </c>
      <c r="E22" s="68" t="s">
        <v>2086</v>
      </c>
      <c r="F22" s="62">
        <v>1</v>
      </c>
    </row>
    <row r="23" spans="2:6" ht="72" x14ac:dyDescent="0.3">
      <c r="B23" s="113"/>
      <c r="C23" s="67"/>
      <c r="D23" s="67" t="s">
        <v>583</v>
      </c>
      <c r="E23" s="68" t="s">
        <v>2087</v>
      </c>
      <c r="F23" s="62">
        <v>1</v>
      </c>
    </row>
    <row r="24" spans="2:6" ht="72" x14ac:dyDescent="0.3">
      <c r="B24" s="113"/>
      <c r="C24" s="67"/>
      <c r="D24" s="67" t="s">
        <v>583</v>
      </c>
      <c r="E24" s="68" t="s">
        <v>2088</v>
      </c>
      <c r="F24" s="62">
        <v>1</v>
      </c>
    </row>
    <row r="25" spans="2:6" ht="72" x14ac:dyDescent="0.3">
      <c r="B25" s="113"/>
      <c r="C25" s="67"/>
      <c r="D25" s="67" t="s">
        <v>583</v>
      </c>
      <c r="E25" s="68" t="s">
        <v>2089</v>
      </c>
      <c r="F25" s="62">
        <v>1</v>
      </c>
    </row>
    <row r="26" spans="2:6" ht="72" x14ac:dyDescent="0.3">
      <c r="B26" s="113"/>
      <c r="C26" s="67"/>
      <c r="D26" s="67" t="s">
        <v>583</v>
      </c>
      <c r="E26" s="68" t="s">
        <v>2090</v>
      </c>
    </row>
    <row r="27" spans="2:6" ht="72" x14ac:dyDescent="0.3">
      <c r="B27" s="113"/>
      <c r="C27" s="67"/>
      <c r="D27" s="67" t="s">
        <v>583</v>
      </c>
      <c r="E27" s="68" t="s">
        <v>2091</v>
      </c>
      <c r="F27" s="62">
        <v>2</v>
      </c>
    </row>
    <row r="28" spans="2:6" ht="57.6" x14ac:dyDescent="0.3">
      <c r="B28" s="113"/>
      <c r="C28" s="67"/>
      <c r="D28" s="67" t="s">
        <v>583</v>
      </c>
      <c r="E28" s="68" t="s">
        <v>2092</v>
      </c>
    </row>
    <row r="29" spans="2:6" ht="57.6" x14ac:dyDescent="0.3">
      <c r="B29" s="113"/>
      <c r="C29" s="67"/>
      <c r="D29" s="67" t="s">
        <v>583</v>
      </c>
      <c r="E29" s="68" t="s">
        <v>2093</v>
      </c>
    </row>
    <row r="30" spans="2:6" ht="72" x14ac:dyDescent="0.3">
      <c r="B30" s="113"/>
      <c r="C30" s="67"/>
      <c r="D30" s="67" t="s">
        <v>583</v>
      </c>
      <c r="E30" s="68" t="s">
        <v>2094</v>
      </c>
      <c r="F30" s="62">
        <v>4</v>
      </c>
    </row>
    <row r="31" spans="2:6" ht="72" x14ac:dyDescent="0.3">
      <c r="B31" s="113"/>
      <c r="C31" s="67"/>
      <c r="D31" s="67" t="s">
        <v>583</v>
      </c>
      <c r="E31" s="68" t="s">
        <v>2095</v>
      </c>
      <c r="F31" s="62">
        <v>1</v>
      </c>
    </row>
    <row r="32" spans="2:6" ht="86.4" x14ac:dyDescent="0.3">
      <c r="B32" s="113"/>
      <c r="C32" s="67"/>
      <c r="D32" s="67" t="s">
        <v>583</v>
      </c>
      <c r="E32" s="68" t="s">
        <v>2096</v>
      </c>
      <c r="F32" s="62">
        <v>1</v>
      </c>
    </row>
    <row r="33" spans="2:6" ht="86.4" x14ac:dyDescent="0.3">
      <c r="B33" s="113"/>
      <c r="C33" s="67"/>
      <c r="D33" s="67" t="s">
        <v>583</v>
      </c>
      <c r="E33" s="68" t="s">
        <v>2097</v>
      </c>
    </row>
    <row r="34" spans="2:6" ht="86.4" x14ac:dyDescent="0.3">
      <c r="B34" s="113"/>
      <c r="C34" s="67"/>
      <c r="D34" s="67" t="s">
        <v>583</v>
      </c>
      <c r="E34" s="68" t="s">
        <v>2098</v>
      </c>
      <c r="F34" s="62">
        <v>3</v>
      </c>
    </row>
    <row r="35" spans="2:6" ht="129.6" x14ac:dyDescent="0.3">
      <c r="B35" s="113"/>
      <c r="C35" s="67"/>
      <c r="D35" s="67" t="s">
        <v>583</v>
      </c>
      <c r="E35" s="68" t="s">
        <v>2099</v>
      </c>
    </row>
    <row r="36" spans="2:6" ht="86.4" x14ac:dyDescent="0.3">
      <c r="B36" s="113"/>
      <c r="C36" s="67"/>
      <c r="D36" s="67" t="s">
        <v>583</v>
      </c>
      <c r="E36" s="68" t="s">
        <v>2100</v>
      </c>
    </row>
    <row r="37" spans="2:6" ht="129.6" x14ac:dyDescent="0.3">
      <c r="B37" s="113"/>
      <c r="C37" s="67"/>
      <c r="D37" s="67" t="s">
        <v>583</v>
      </c>
      <c r="E37" s="68" t="s">
        <v>2101</v>
      </c>
      <c r="F37" s="62">
        <v>3</v>
      </c>
    </row>
    <row r="38" spans="2:6" ht="72" x14ac:dyDescent="0.3">
      <c r="B38" s="113"/>
      <c r="C38" s="67"/>
      <c r="D38" s="67" t="s">
        <v>583</v>
      </c>
      <c r="E38" s="68" t="s">
        <v>2102</v>
      </c>
    </row>
    <row r="39" spans="2:6" ht="72" x14ac:dyDescent="0.3">
      <c r="B39" s="113"/>
      <c r="C39" s="67"/>
      <c r="D39" s="67" t="s">
        <v>583</v>
      </c>
      <c r="E39" s="68" t="s">
        <v>2103</v>
      </c>
      <c r="F39" s="62">
        <v>1</v>
      </c>
    </row>
    <row r="40" spans="2:6" ht="72" x14ac:dyDescent="0.3">
      <c r="B40" s="113"/>
      <c r="C40" s="67"/>
      <c r="D40" s="67" t="s">
        <v>583</v>
      </c>
      <c r="E40" s="68" t="s">
        <v>2104</v>
      </c>
    </row>
    <row r="41" spans="2:6" ht="72" x14ac:dyDescent="0.3">
      <c r="B41" s="113"/>
      <c r="C41" s="67"/>
      <c r="D41" s="67" t="s">
        <v>583</v>
      </c>
      <c r="E41" s="68" t="s">
        <v>2105</v>
      </c>
    </row>
    <row r="42" spans="2:6" ht="72" x14ac:dyDescent="0.3">
      <c r="B42" s="113"/>
      <c r="C42" s="67"/>
      <c r="D42" s="67" t="s">
        <v>583</v>
      </c>
      <c r="E42" s="68" t="s">
        <v>2106</v>
      </c>
    </row>
    <row r="43" spans="2:6" ht="86.4" x14ac:dyDescent="0.3">
      <c r="B43" s="113">
        <v>3</v>
      </c>
      <c r="C43" s="67" t="s">
        <v>1873</v>
      </c>
      <c r="D43" s="67" t="s">
        <v>583</v>
      </c>
      <c r="E43" s="68" t="s">
        <v>2107</v>
      </c>
      <c r="F43" s="62">
        <v>1</v>
      </c>
    </row>
    <row r="44" spans="2:6" ht="72" x14ac:dyDescent="0.3">
      <c r="B44" s="113"/>
      <c r="C44" s="67"/>
      <c r="D44" s="67" t="s">
        <v>583</v>
      </c>
      <c r="E44" s="68" t="s">
        <v>2108</v>
      </c>
    </row>
    <row r="45" spans="2:6" ht="100.8" x14ac:dyDescent="0.3">
      <c r="B45" s="113"/>
      <c r="C45" s="67"/>
      <c r="D45" s="67" t="s">
        <v>583</v>
      </c>
      <c r="E45" s="68" t="s">
        <v>2109</v>
      </c>
      <c r="F45" s="62">
        <v>3</v>
      </c>
    </row>
    <row r="46" spans="2:6" ht="86.4" x14ac:dyDescent="0.3">
      <c r="B46" s="113"/>
      <c r="C46" s="67"/>
      <c r="D46" s="67" t="s">
        <v>583</v>
      </c>
      <c r="E46" s="68" t="s">
        <v>2110</v>
      </c>
    </row>
    <row r="47" spans="2:6" ht="86.4" x14ac:dyDescent="0.3">
      <c r="B47" s="113"/>
      <c r="C47" s="67"/>
      <c r="D47" s="67" t="s">
        <v>583</v>
      </c>
      <c r="E47" s="68" t="s">
        <v>2111</v>
      </c>
      <c r="F47" s="62">
        <v>1</v>
      </c>
    </row>
    <row r="48" spans="2:6" ht="86.4" x14ac:dyDescent="0.3">
      <c r="B48" s="113"/>
      <c r="C48" s="67"/>
      <c r="D48" s="67" t="s">
        <v>583</v>
      </c>
      <c r="E48" s="68" t="s">
        <v>2112</v>
      </c>
    </row>
    <row r="49" spans="2:6" ht="72" x14ac:dyDescent="0.3">
      <c r="B49" s="113"/>
      <c r="C49" s="67"/>
      <c r="D49" s="67" t="s">
        <v>583</v>
      </c>
      <c r="E49" s="68" t="s">
        <v>2114</v>
      </c>
    </row>
    <row r="50" spans="2:6" ht="14.4" customHeight="1" x14ac:dyDescent="0.3">
      <c r="B50" s="113"/>
      <c r="C50" s="67"/>
      <c r="D50" s="67" t="s">
        <v>583</v>
      </c>
      <c r="E50" s="68" t="s">
        <v>2113</v>
      </c>
      <c r="F50" s="62">
        <v>3</v>
      </c>
    </row>
    <row r="51" spans="2:6" ht="72" x14ac:dyDescent="0.3">
      <c r="B51" s="113"/>
      <c r="C51" s="67"/>
      <c r="D51" s="67" t="s">
        <v>583</v>
      </c>
      <c r="E51" s="68" t="s">
        <v>2115</v>
      </c>
      <c r="F51" s="62">
        <v>2</v>
      </c>
    </row>
    <row r="52" spans="2:6" ht="72" x14ac:dyDescent="0.3">
      <c r="B52" s="113"/>
      <c r="C52" s="67"/>
      <c r="D52" s="67" t="s">
        <v>583</v>
      </c>
      <c r="E52" s="68" t="s">
        <v>2116</v>
      </c>
    </row>
    <row r="53" spans="2:6" ht="86.4" x14ac:dyDescent="0.3">
      <c r="B53" s="113"/>
      <c r="C53" s="67"/>
      <c r="D53" s="67" t="s">
        <v>583</v>
      </c>
      <c r="E53" s="68" t="s">
        <v>2117</v>
      </c>
    </row>
    <row r="54" spans="2:6" ht="100.8" x14ac:dyDescent="0.3">
      <c r="B54" s="113"/>
      <c r="C54" s="67"/>
      <c r="D54" s="67" t="s">
        <v>583</v>
      </c>
      <c r="E54" s="68" t="s">
        <v>2118</v>
      </c>
    </row>
    <row r="55" spans="2:6" ht="72" x14ac:dyDescent="0.3">
      <c r="B55" s="113"/>
      <c r="C55" s="67"/>
      <c r="D55" s="67" t="s">
        <v>583</v>
      </c>
      <c r="E55" s="68" t="s">
        <v>2119</v>
      </c>
    </row>
    <row r="56" spans="2:6" ht="86.4" x14ac:dyDescent="0.3">
      <c r="B56" s="113"/>
      <c r="C56" s="67"/>
      <c r="D56" s="67" t="s">
        <v>583</v>
      </c>
      <c r="E56" s="68" t="s">
        <v>2120</v>
      </c>
    </row>
    <row r="57" spans="2:6" ht="86.4" x14ac:dyDescent="0.3">
      <c r="B57" s="113"/>
      <c r="C57" s="67"/>
      <c r="D57" s="67" t="s">
        <v>583</v>
      </c>
      <c r="E57" s="68" t="s">
        <v>2121</v>
      </c>
    </row>
    <row r="58" spans="2:6" ht="100.8" x14ac:dyDescent="0.3">
      <c r="B58" s="113"/>
      <c r="C58" s="67"/>
      <c r="D58" s="67" t="s">
        <v>583</v>
      </c>
      <c r="E58" s="68" t="s">
        <v>2122</v>
      </c>
    </row>
    <row r="59" spans="2:6" ht="72" x14ac:dyDescent="0.3">
      <c r="B59" s="113">
        <v>4</v>
      </c>
      <c r="C59" s="67" t="s">
        <v>1878</v>
      </c>
      <c r="D59" s="67" t="s">
        <v>583</v>
      </c>
      <c r="E59" s="68" t="s">
        <v>2090</v>
      </c>
    </row>
    <row r="60" spans="2:6" ht="72" x14ac:dyDescent="0.3">
      <c r="B60" s="113"/>
      <c r="C60" s="67"/>
      <c r="D60" s="67" t="s">
        <v>583</v>
      </c>
      <c r="E60" s="68" t="s">
        <v>2091</v>
      </c>
      <c r="F60" s="62">
        <v>2</v>
      </c>
    </row>
    <row r="61" spans="2:6" ht="86.4" x14ac:dyDescent="0.3">
      <c r="B61" s="113"/>
      <c r="C61" s="67"/>
      <c r="D61" s="67" t="s">
        <v>583</v>
      </c>
      <c r="E61" s="68" t="s">
        <v>2123</v>
      </c>
    </row>
    <row r="62" spans="2:6" ht="86.4" x14ac:dyDescent="0.3">
      <c r="B62" s="113"/>
      <c r="C62" s="67"/>
      <c r="D62" s="67" t="s">
        <v>583</v>
      </c>
      <c r="E62" s="68" t="s">
        <v>2100</v>
      </c>
    </row>
    <row r="63" spans="2:6" ht="72" x14ac:dyDescent="0.3">
      <c r="B63" s="113"/>
      <c r="C63" s="67"/>
      <c r="D63" s="67" t="s">
        <v>583</v>
      </c>
      <c r="E63" s="68" t="s">
        <v>2124</v>
      </c>
    </row>
    <row r="64" spans="2:6" ht="86.4" x14ac:dyDescent="0.3">
      <c r="B64" s="113"/>
      <c r="C64" s="67"/>
      <c r="D64" s="67" t="s">
        <v>583</v>
      </c>
      <c r="E64" s="68" t="s">
        <v>2125</v>
      </c>
    </row>
    <row r="65" spans="2:6" ht="72" x14ac:dyDescent="0.3">
      <c r="B65" s="113"/>
      <c r="C65" s="67"/>
      <c r="D65" s="67" t="s">
        <v>583</v>
      </c>
      <c r="E65" s="68" t="s">
        <v>2126</v>
      </c>
    </row>
    <row r="66" spans="2:6" ht="72" x14ac:dyDescent="0.3">
      <c r="B66" s="113">
        <v>5</v>
      </c>
      <c r="C66" s="67" t="s">
        <v>1889</v>
      </c>
      <c r="D66" s="67" t="s">
        <v>583</v>
      </c>
      <c r="E66" s="68" t="s">
        <v>2127</v>
      </c>
    </row>
    <row r="67" spans="2:6" ht="72" x14ac:dyDescent="0.3">
      <c r="B67" s="113"/>
      <c r="C67" s="67"/>
      <c r="D67" s="67" t="s">
        <v>583</v>
      </c>
      <c r="E67" s="68" t="s">
        <v>2128</v>
      </c>
    </row>
    <row r="68" spans="2:6" ht="57.6" x14ac:dyDescent="0.3">
      <c r="B68" s="113">
        <v>6</v>
      </c>
      <c r="C68" s="67" t="s">
        <v>1891</v>
      </c>
      <c r="D68" s="67" t="s">
        <v>583</v>
      </c>
      <c r="E68" s="68" t="s">
        <v>2129</v>
      </c>
      <c r="F68" s="62">
        <v>1</v>
      </c>
    </row>
    <row r="69" spans="2:6" ht="86.4" x14ac:dyDescent="0.3">
      <c r="B69" s="113"/>
      <c r="C69" s="67"/>
      <c r="D69" s="67" t="s">
        <v>583</v>
      </c>
      <c r="E69" s="68" t="s">
        <v>2130</v>
      </c>
      <c r="F69" s="62">
        <v>1</v>
      </c>
    </row>
    <row r="70" spans="2:6" ht="86.4" x14ac:dyDescent="0.3">
      <c r="B70" s="113"/>
      <c r="C70" s="67"/>
      <c r="D70" s="67" t="s">
        <v>583</v>
      </c>
      <c r="E70" s="68" t="s">
        <v>2131</v>
      </c>
    </row>
    <row r="71" spans="2:6" ht="72" x14ac:dyDescent="0.3">
      <c r="B71" s="113"/>
      <c r="C71" s="67"/>
      <c r="D71" s="67" t="s">
        <v>583</v>
      </c>
      <c r="E71" s="68" t="s">
        <v>2132</v>
      </c>
    </row>
    <row r="72" spans="2:6" ht="72" x14ac:dyDescent="0.3">
      <c r="B72" s="113">
        <v>7</v>
      </c>
      <c r="C72" s="67" t="s">
        <v>1894</v>
      </c>
      <c r="D72" s="67" t="s">
        <v>583</v>
      </c>
      <c r="E72" s="68" t="s">
        <v>2133</v>
      </c>
    </row>
    <row r="73" spans="2:6" ht="100.8" x14ac:dyDescent="0.3">
      <c r="B73" s="113"/>
      <c r="C73" s="67"/>
      <c r="D73" s="67" t="s">
        <v>583</v>
      </c>
      <c r="E73" s="68" t="s">
        <v>2134</v>
      </c>
    </row>
    <row r="74" spans="2:6" ht="100.8" x14ac:dyDescent="0.3">
      <c r="B74" s="113"/>
      <c r="C74" s="67"/>
      <c r="D74" s="67" t="s">
        <v>583</v>
      </c>
      <c r="E74" s="68" t="s">
        <v>2135</v>
      </c>
    </row>
    <row r="75" spans="2:6" ht="86.4" x14ac:dyDescent="0.3">
      <c r="B75" s="113"/>
      <c r="C75" s="67"/>
      <c r="D75" s="67" t="s">
        <v>583</v>
      </c>
      <c r="E75" s="68" t="s">
        <v>2136</v>
      </c>
    </row>
    <row r="76" spans="2:6" ht="86.4" x14ac:dyDescent="0.3">
      <c r="B76" s="113"/>
      <c r="C76" s="67"/>
      <c r="D76" s="67" t="s">
        <v>583</v>
      </c>
      <c r="E76" s="68" t="s">
        <v>2137</v>
      </c>
    </row>
    <row r="77" spans="2:6" ht="86.4" x14ac:dyDescent="0.3">
      <c r="B77" s="113"/>
      <c r="C77" s="67"/>
      <c r="D77" s="67" t="s">
        <v>583</v>
      </c>
      <c r="E77" s="68" t="s">
        <v>2138</v>
      </c>
    </row>
    <row r="78" spans="2:6" ht="72" x14ac:dyDescent="0.3">
      <c r="B78" s="113">
        <v>8</v>
      </c>
      <c r="C78" s="67" t="s">
        <v>1899</v>
      </c>
      <c r="D78" s="67" t="s">
        <v>583</v>
      </c>
      <c r="E78" s="68" t="s">
        <v>2139</v>
      </c>
      <c r="F78" s="62">
        <v>5</v>
      </c>
    </row>
    <row r="79" spans="2:6" ht="57.6" x14ac:dyDescent="0.3">
      <c r="B79" s="113"/>
      <c r="C79" s="67"/>
      <c r="D79" s="67" t="s">
        <v>583</v>
      </c>
      <c r="E79" s="68" t="s">
        <v>2140</v>
      </c>
      <c r="F79" s="62">
        <v>6</v>
      </c>
    </row>
    <row r="80" spans="2:6" ht="72" x14ac:dyDescent="0.3">
      <c r="B80" s="113"/>
      <c r="C80" s="67"/>
      <c r="D80" s="67" t="s">
        <v>583</v>
      </c>
      <c r="E80" s="68" t="s">
        <v>2141</v>
      </c>
    </row>
    <row r="81" spans="2:6" ht="57.6" x14ac:dyDescent="0.3">
      <c r="B81" s="113"/>
      <c r="C81" s="67"/>
      <c r="D81" s="67" t="s">
        <v>583</v>
      </c>
      <c r="E81" s="68" t="s">
        <v>2142</v>
      </c>
    </row>
    <row r="82" spans="2:6" ht="100.8" x14ac:dyDescent="0.3">
      <c r="B82" s="113"/>
      <c r="C82" s="67"/>
      <c r="D82" s="67" t="s">
        <v>583</v>
      </c>
      <c r="E82" s="68" t="s">
        <v>2143</v>
      </c>
    </row>
    <row r="83" spans="2:6" ht="86.4" x14ac:dyDescent="0.3">
      <c r="B83" s="113"/>
      <c r="C83" s="67"/>
      <c r="D83" s="67" t="s">
        <v>583</v>
      </c>
      <c r="E83" s="68" t="s">
        <v>2144</v>
      </c>
    </row>
    <row r="84" spans="2:6" ht="72" x14ac:dyDescent="0.3">
      <c r="B84" s="113"/>
      <c r="C84" s="67"/>
      <c r="D84" s="67" t="s">
        <v>583</v>
      </c>
      <c r="E84" s="68" t="s">
        <v>2145</v>
      </c>
      <c r="F84" s="62">
        <v>8</v>
      </c>
    </row>
    <row r="85" spans="2:6" ht="86.4" x14ac:dyDescent="0.3">
      <c r="B85" s="113"/>
      <c r="C85" s="67"/>
      <c r="D85" s="67" t="s">
        <v>583</v>
      </c>
      <c r="E85" s="68" t="s">
        <v>2146</v>
      </c>
      <c r="F85" s="62">
        <v>2</v>
      </c>
    </row>
    <row r="86" spans="2:6" ht="72" x14ac:dyDescent="0.3">
      <c r="B86" s="113"/>
      <c r="C86" s="67"/>
      <c r="D86" s="67" t="s">
        <v>583</v>
      </c>
      <c r="E86" s="68" t="s">
        <v>2147</v>
      </c>
    </row>
    <row r="87" spans="2:6" ht="72" x14ac:dyDescent="0.3">
      <c r="B87" s="113"/>
      <c r="C87" s="67"/>
      <c r="D87" s="67" t="s">
        <v>583</v>
      </c>
      <c r="E87" s="68" t="s">
        <v>2148</v>
      </c>
      <c r="F87" s="62">
        <v>2</v>
      </c>
    </row>
    <row r="88" spans="2:6" ht="86.4" x14ac:dyDescent="0.3">
      <c r="B88" s="113"/>
      <c r="C88" s="67"/>
      <c r="D88" s="67" t="s">
        <v>583</v>
      </c>
      <c r="E88" s="68" t="s">
        <v>2149</v>
      </c>
    </row>
    <row r="89" spans="2:6" ht="57.6" x14ac:dyDescent="0.3">
      <c r="B89" s="113"/>
      <c r="C89" s="67"/>
      <c r="D89" s="67" t="s">
        <v>583</v>
      </c>
      <c r="E89" s="68" t="s">
        <v>2150</v>
      </c>
    </row>
    <row r="90" spans="2:6" ht="72" x14ac:dyDescent="0.3">
      <c r="B90" s="113"/>
      <c r="C90" s="67"/>
      <c r="D90" s="67" t="s">
        <v>583</v>
      </c>
      <c r="E90" s="68" t="s">
        <v>2151</v>
      </c>
    </row>
    <row r="91" spans="2:6" ht="100.8" x14ac:dyDescent="0.3">
      <c r="B91" s="113"/>
      <c r="C91" s="67"/>
      <c r="D91" s="67" t="s">
        <v>583</v>
      </c>
      <c r="E91" s="68" t="s">
        <v>2152</v>
      </c>
    </row>
    <row r="92" spans="2:6" ht="72" x14ac:dyDescent="0.3">
      <c r="B92" s="113"/>
      <c r="C92" s="67"/>
      <c r="D92" s="67" t="s">
        <v>583</v>
      </c>
      <c r="E92" s="68" t="s">
        <v>2153</v>
      </c>
    </row>
    <row r="93" spans="2:6" ht="100.8" x14ac:dyDescent="0.3">
      <c r="B93" s="113"/>
      <c r="C93" s="67"/>
      <c r="D93" s="67" t="s">
        <v>583</v>
      </c>
      <c r="E93" s="68" t="s">
        <v>2154</v>
      </c>
    </row>
    <row r="94" spans="2:6" ht="86.4" x14ac:dyDescent="0.3">
      <c r="B94" s="113"/>
      <c r="C94" s="67"/>
      <c r="D94" s="67" t="s">
        <v>583</v>
      </c>
      <c r="E94" s="68" t="s">
        <v>2155</v>
      </c>
    </row>
    <row r="95" spans="2:6" ht="86.4" x14ac:dyDescent="0.3">
      <c r="B95" s="113"/>
      <c r="C95" s="67"/>
      <c r="D95" s="67" t="s">
        <v>583</v>
      </c>
      <c r="E95" s="68" t="s">
        <v>2156</v>
      </c>
    </row>
    <row r="96" spans="2:6" ht="86.4" x14ac:dyDescent="0.3">
      <c r="B96" s="113"/>
      <c r="C96" s="67"/>
      <c r="D96" s="67" t="s">
        <v>583</v>
      </c>
      <c r="E96" s="68" t="s">
        <v>2158</v>
      </c>
    </row>
    <row r="97" spans="2:6" ht="86.4" x14ac:dyDescent="0.3">
      <c r="B97" s="113"/>
      <c r="C97" s="67"/>
      <c r="D97" s="67" t="s">
        <v>583</v>
      </c>
      <c r="E97" s="68" t="s">
        <v>2157</v>
      </c>
    </row>
    <row r="98" spans="2:6" ht="115.2" x14ac:dyDescent="0.3">
      <c r="B98" s="113"/>
      <c r="C98" s="67"/>
      <c r="D98" s="67" t="s">
        <v>583</v>
      </c>
      <c r="E98" s="68" t="s">
        <v>2159</v>
      </c>
    </row>
    <row r="99" spans="2:6" ht="72" x14ac:dyDescent="0.3">
      <c r="B99" s="113"/>
      <c r="C99" s="67"/>
      <c r="D99" s="67" t="s">
        <v>583</v>
      </c>
      <c r="E99" s="68" t="s">
        <v>2160</v>
      </c>
    </row>
    <row r="100" spans="2:6" ht="57.6" x14ac:dyDescent="0.3">
      <c r="B100" s="113"/>
      <c r="C100" s="67"/>
      <c r="D100" s="67" t="s">
        <v>583</v>
      </c>
      <c r="E100" s="68" t="s">
        <v>2161</v>
      </c>
    </row>
    <row r="101" spans="2:6" ht="100.8" x14ac:dyDescent="0.3">
      <c r="B101" s="113"/>
      <c r="C101" s="67"/>
      <c r="D101" s="67" t="s">
        <v>583</v>
      </c>
      <c r="E101" s="68" t="s">
        <v>2162</v>
      </c>
    </row>
    <row r="102" spans="2:6" ht="100.8" x14ac:dyDescent="0.3">
      <c r="B102" s="113"/>
      <c r="C102" s="67"/>
      <c r="D102" s="67" t="s">
        <v>583</v>
      </c>
      <c r="E102" s="68" t="s">
        <v>2163</v>
      </c>
    </row>
    <row r="103" spans="2:6" ht="100.8" x14ac:dyDescent="0.3">
      <c r="B103" s="113">
        <v>9</v>
      </c>
      <c r="C103" s="67" t="s">
        <v>2164</v>
      </c>
      <c r="D103" s="67" t="s">
        <v>583</v>
      </c>
      <c r="E103" s="68" t="s">
        <v>2165</v>
      </c>
      <c r="F103" s="62">
        <v>1</v>
      </c>
    </row>
    <row r="104" spans="2:6" ht="86.4" x14ac:dyDescent="0.3">
      <c r="B104" s="113">
        <v>10</v>
      </c>
      <c r="C104" s="67" t="s">
        <v>1904</v>
      </c>
      <c r="D104" s="67" t="s">
        <v>583</v>
      </c>
      <c r="E104" s="68" t="s">
        <v>2166</v>
      </c>
    </row>
    <row r="105" spans="2:6" x14ac:dyDescent="0.3">
      <c r="B105" s="113" t="s">
        <v>365</v>
      </c>
      <c r="C105" s="67"/>
      <c r="D105" s="67"/>
      <c r="E105" s="67"/>
    </row>
    <row r="106" spans="2:6" x14ac:dyDescent="0.3">
      <c r="B106" s="831" t="s">
        <v>1168</v>
      </c>
      <c r="C106" s="832"/>
      <c r="D106" s="833"/>
      <c r="E106" s="67" t="s">
        <v>286</v>
      </c>
    </row>
    <row r="107" spans="2:6" ht="15" thickBot="1" x14ac:dyDescent="0.35"/>
    <row r="108" spans="2:6" x14ac:dyDescent="0.3">
      <c r="B108" s="294" t="s">
        <v>2</v>
      </c>
      <c r="C108" s="153"/>
      <c r="D108" s="153"/>
      <c r="E108" s="154"/>
    </row>
    <row r="109" spans="2:6" x14ac:dyDescent="0.3">
      <c r="B109" s="295" t="s">
        <v>571</v>
      </c>
      <c r="E109" s="156"/>
    </row>
    <row r="110" spans="2:6" x14ac:dyDescent="0.3">
      <c r="B110" s="155" t="s">
        <v>600</v>
      </c>
      <c r="E110" s="156"/>
    </row>
    <row r="111" spans="2:6" x14ac:dyDescent="0.3">
      <c r="B111" s="155" t="s">
        <v>601</v>
      </c>
      <c r="E111" s="156"/>
    </row>
    <row r="112" spans="2:6" x14ac:dyDescent="0.3">
      <c r="B112" s="155"/>
      <c r="E112" s="156"/>
    </row>
    <row r="113" spans="2:5" ht="15" thickBot="1" x14ac:dyDescent="0.35">
      <c r="B113" s="157"/>
      <c r="C113" s="158"/>
      <c r="D113" s="158"/>
      <c r="E113" s="159"/>
    </row>
  </sheetData>
  <mergeCells count="1">
    <mergeCell ref="B106:D106"/>
  </mergeCells>
  <dataValidations count="2">
    <dataValidation type="list" allowBlank="1" showInputMessage="1" showErrorMessage="1" sqref="D17:D104" xr:uid="{00000000-0002-0000-1B00-000000000000}">
      <formula1>$B$4:$B$13</formula1>
    </dataValidation>
    <dataValidation type="list" allowBlank="1" showInputMessage="1" showErrorMessage="1" sqref="E106" xr:uid="{00000000-0002-0000-1B00-000001000000}">
      <formula1>"V"</formula1>
    </dataValidation>
  </dataValidations>
  <pageMargins left="0.7" right="0.7" top="0.75" bottom="0.75" header="0.3" footer="0.3"/>
  <pageSetup paperSize="9" scale="105" orientation="landscape" horizontalDpi="0"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7030A0"/>
  </sheetPr>
  <dimension ref="B1:J44"/>
  <sheetViews>
    <sheetView showGridLines="0" workbookViewId="0"/>
  </sheetViews>
  <sheetFormatPr defaultRowHeight="14.4" x14ac:dyDescent="0.3"/>
  <cols>
    <col min="1" max="1" width="4" customWidth="1"/>
    <col min="3" max="3" width="55.5546875" customWidth="1"/>
    <col min="5" max="5" width="10.44140625" customWidth="1"/>
    <col min="7" max="7" width="9.44140625" customWidth="1"/>
    <col min="9" max="9" width="9.6640625" customWidth="1"/>
  </cols>
  <sheetData>
    <row r="1" spans="2:10" x14ac:dyDescent="0.3">
      <c r="B1" s="106" t="s">
        <v>1267</v>
      </c>
    </row>
    <row r="2" spans="2:10" x14ac:dyDescent="0.3">
      <c r="B2" s="76"/>
    </row>
    <row r="3" spans="2:10" x14ac:dyDescent="0.3">
      <c r="B3" s="123" t="s">
        <v>1140</v>
      </c>
    </row>
    <row r="4" spans="2:10" x14ac:dyDescent="0.3">
      <c r="B4" s="800" t="s">
        <v>287</v>
      </c>
      <c r="C4" s="800" t="s">
        <v>580</v>
      </c>
      <c r="D4" s="806" t="s">
        <v>581</v>
      </c>
      <c r="E4" s="816"/>
      <c r="F4" s="816"/>
      <c r="G4" s="816"/>
      <c r="H4" s="816"/>
      <c r="I4" s="817"/>
      <c r="J4" s="839" t="s">
        <v>348</v>
      </c>
    </row>
    <row r="5" spans="2:10" x14ac:dyDescent="0.3">
      <c r="B5" s="801"/>
      <c r="C5" s="801"/>
      <c r="D5" s="516" t="s">
        <v>383</v>
      </c>
      <c r="E5" s="517" t="s">
        <v>382</v>
      </c>
      <c r="F5" s="517" t="s">
        <v>1918</v>
      </c>
      <c r="G5" s="517" t="s">
        <v>1917</v>
      </c>
      <c r="H5" s="517" t="s">
        <v>1916</v>
      </c>
      <c r="I5" s="518" t="s">
        <v>1915</v>
      </c>
      <c r="J5" s="840"/>
    </row>
    <row r="6" spans="2:10" x14ac:dyDescent="0.3">
      <c r="B6" s="5">
        <v>1</v>
      </c>
      <c r="C6" s="5">
        <v>2</v>
      </c>
      <c r="D6" s="5">
        <v>3</v>
      </c>
      <c r="E6" s="5">
        <v>4</v>
      </c>
      <c r="F6" s="5">
        <v>5</v>
      </c>
      <c r="G6" s="5">
        <v>6</v>
      </c>
      <c r="H6" s="5">
        <v>7</v>
      </c>
      <c r="I6" s="5">
        <v>8</v>
      </c>
      <c r="J6" s="5">
        <v>9</v>
      </c>
    </row>
    <row r="7" spans="2:10" x14ac:dyDescent="0.3">
      <c r="B7" s="46">
        <v>1</v>
      </c>
      <c r="C7" s="124" t="s">
        <v>582</v>
      </c>
      <c r="D7" s="46">
        <v>0</v>
      </c>
      <c r="E7" s="46">
        <v>0</v>
      </c>
      <c r="F7" s="46">
        <v>0</v>
      </c>
      <c r="G7" s="46">
        <v>0</v>
      </c>
      <c r="H7" s="46">
        <v>0</v>
      </c>
      <c r="I7" s="46">
        <v>0</v>
      </c>
      <c r="J7" s="46">
        <f>SUM(D7:I7)</f>
        <v>0</v>
      </c>
    </row>
    <row r="8" spans="2:10" x14ac:dyDescent="0.3">
      <c r="B8" s="46">
        <v>2</v>
      </c>
      <c r="C8" s="124" t="s">
        <v>583</v>
      </c>
      <c r="D8" s="46">
        <v>0</v>
      </c>
      <c r="E8" s="46">
        <v>0</v>
      </c>
      <c r="F8" s="46">
        <v>0</v>
      </c>
      <c r="G8" s="46">
        <v>0</v>
      </c>
      <c r="H8" s="46">
        <v>0</v>
      </c>
      <c r="I8" s="46">
        <v>0</v>
      </c>
      <c r="J8" s="46">
        <f t="shared" ref="J8:J17" si="0">SUM(D8:I8)</f>
        <v>0</v>
      </c>
    </row>
    <row r="9" spans="2:10" x14ac:dyDescent="0.3">
      <c r="B9" s="46">
        <v>3</v>
      </c>
      <c r="C9" s="124" t="s">
        <v>584</v>
      </c>
      <c r="D9" s="46">
        <v>0</v>
      </c>
      <c r="E9" s="46">
        <v>0</v>
      </c>
      <c r="F9" s="46">
        <v>0</v>
      </c>
      <c r="G9" s="46">
        <v>0</v>
      </c>
      <c r="H9" s="46">
        <v>0</v>
      </c>
      <c r="I9" s="46">
        <v>0</v>
      </c>
      <c r="J9" s="46">
        <f t="shared" si="0"/>
        <v>0</v>
      </c>
    </row>
    <row r="10" spans="2:10" x14ac:dyDescent="0.3">
      <c r="B10" s="46">
        <v>4</v>
      </c>
      <c r="C10" s="125" t="s">
        <v>585</v>
      </c>
      <c r="D10" s="46">
        <v>0</v>
      </c>
      <c r="E10" s="46">
        <v>0</v>
      </c>
      <c r="F10" s="46">
        <v>0</v>
      </c>
      <c r="G10" s="46">
        <v>0</v>
      </c>
      <c r="H10" s="46">
        <v>0</v>
      </c>
      <c r="I10" s="46">
        <v>0</v>
      </c>
      <c r="J10" s="46">
        <f t="shared" si="0"/>
        <v>0</v>
      </c>
    </row>
    <row r="11" spans="2:10" x14ac:dyDescent="0.3">
      <c r="B11" s="117">
        <v>5</v>
      </c>
      <c r="C11" s="124" t="s">
        <v>586</v>
      </c>
      <c r="D11" s="79">
        <v>0</v>
      </c>
      <c r="E11" s="79">
        <v>0</v>
      </c>
      <c r="F11" s="79">
        <v>0</v>
      </c>
      <c r="G11" s="79">
        <v>0</v>
      </c>
      <c r="H11" s="46">
        <v>0</v>
      </c>
      <c r="I11" s="46">
        <v>0</v>
      </c>
      <c r="J11" s="46">
        <f t="shared" si="0"/>
        <v>0</v>
      </c>
    </row>
    <row r="12" spans="2:10" x14ac:dyDescent="0.3">
      <c r="B12" s="117">
        <v>6</v>
      </c>
      <c r="C12" s="124" t="s">
        <v>587</v>
      </c>
      <c r="D12" s="79">
        <v>0</v>
      </c>
      <c r="E12" s="79">
        <v>0</v>
      </c>
      <c r="F12" s="79">
        <v>0</v>
      </c>
      <c r="G12" s="79">
        <v>0</v>
      </c>
      <c r="H12" s="46">
        <v>0</v>
      </c>
      <c r="I12" s="46">
        <v>0</v>
      </c>
      <c r="J12" s="46">
        <f t="shared" si="0"/>
        <v>0</v>
      </c>
    </row>
    <row r="13" spans="2:10" x14ac:dyDescent="0.3">
      <c r="B13" s="117">
        <v>7</v>
      </c>
      <c r="C13" s="124" t="s">
        <v>588</v>
      </c>
      <c r="D13" s="79">
        <v>0</v>
      </c>
      <c r="E13" s="79">
        <v>0</v>
      </c>
      <c r="F13" s="79">
        <v>0</v>
      </c>
      <c r="G13" s="79">
        <v>0</v>
      </c>
      <c r="H13" s="46">
        <v>0</v>
      </c>
      <c r="I13" s="46">
        <v>0</v>
      </c>
      <c r="J13" s="46">
        <f t="shared" si="0"/>
        <v>0</v>
      </c>
    </row>
    <row r="14" spans="2:10" x14ac:dyDescent="0.3">
      <c r="B14" s="117">
        <v>8</v>
      </c>
      <c r="C14" s="124" t="s">
        <v>602</v>
      </c>
      <c r="D14" s="79">
        <v>0</v>
      </c>
      <c r="E14" s="79">
        <v>0</v>
      </c>
      <c r="F14" s="79">
        <v>0</v>
      </c>
      <c r="G14" s="79">
        <v>0</v>
      </c>
      <c r="H14" s="46">
        <v>0</v>
      </c>
      <c r="I14" s="46">
        <v>0</v>
      </c>
      <c r="J14" s="46">
        <f t="shared" si="0"/>
        <v>0</v>
      </c>
    </row>
    <row r="15" spans="2:10" x14ac:dyDescent="0.3">
      <c r="B15" s="117">
        <v>9</v>
      </c>
      <c r="C15" s="124" t="s">
        <v>603</v>
      </c>
      <c r="D15" s="79">
        <v>0</v>
      </c>
      <c r="E15" s="79">
        <v>0</v>
      </c>
      <c r="F15" s="79">
        <v>0</v>
      </c>
      <c r="G15" s="79">
        <v>0</v>
      </c>
      <c r="H15" s="46">
        <v>0</v>
      </c>
      <c r="I15" s="46">
        <v>0</v>
      </c>
      <c r="J15" s="46">
        <f t="shared" si="0"/>
        <v>0</v>
      </c>
    </row>
    <row r="16" spans="2:10" x14ac:dyDescent="0.3">
      <c r="B16" s="117">
        <v>10</v>
      </c>
      <c r="C16" s="124" t="s">
        <v>604</v>
      </c>
      <c r="D16" s="79">
        <v>0</v>
      </c>
      <c r="E16" s="79">
        <v>0</v>
      </c>
      <c r="F16" s="79">
        <v>0</v>
      </c>
      <c r="G16" s="79">
        <v>0</v>
      </c>
      <c r="H16" s="46">
        <v>0</v>
      </c>
      <c r="I16" s="46">
        <v>0</v>
      </c>
      <c r="J16" s="46">
        <f t="shared" si="0"/>
        <v>0</v>
      </c>
    </row>
    <row r="17" spans="2:10" x14ac:dyDescent="0.3">
      <c r="B17" s="841" t="s">
        <v>348</v>
      </c>
      <c r="C17" s="842"/>
      <c r="D17" s="78">
        <f t="shared" ref="D17:I17" si="1">SUM(D7:D16)</f>
        <v>0</v>
      </c>
      <c r="E17" s="78">
        <f t="shared" si="1"/>
        <v>0</v>
      </c>
      <c r="F17" s="78">
        <f t="shared" si="1"/>
        <v>0</v>
      </c>
      <c r="G17" s="78">
        <f t="shared" si="1"/>
        <v>0</v>
      </c>
      <c r="H17" s="78">
        <f t="shared" si="1"/>
        <v>0</v>
      </c>
      <c r="I17" s="78">
        <f t="shared" si="1"/>
        <v>0</v>
      </c>
      <c r="J17" s="78">
        <f t="shared" si="0"/>
        <v>0</v>
      </c>
    </row>
    <row r="18" spans="2:10" x14ac:dyDescent="0.3">
      <c r="B18" s="770" t="s">
        <v>1168</v>
      </c>
      <c r="C18" s="770"/>
      <c r="D18" s="770"/>
      <c r="E18" s="770"/>
      <c r="F18" s="770"/>
      <c r="G18" s="770"/>
      <c r="H18" s="770"/>
      <c r="I18" s="769" t="s">
        <v>286</v>
      </c>
      <c r="J18" s="769"/>
    </row>
    <row r="20" spans="2:10" ht="15" thickBot="1" x14ac:dyDescent="0.35"/>
    <row r="21" spans="2:10" x14ac:dyDescent="0.3">
      <c r="B21" s="519" t="s">
        <v>697</v>
      </c>
      <c r="C21" s="232"/>
      <c r="D21" s="232"/>
      <c r="E21" s="232"/>
      <c r="F21" s="153"/>
      <c r="G21" s="153"/>
      <c r="H21" s="153"/>
      <c r="I21" s="153"/>
      <c r="J21" s="154"/>
    </row>
    <row r="22" spans="2:10" x14ac:dyDescent="0.3">
      <c r="B22" s="155" t="s">
        <v>1961</v>
      </c>
      <c r="J22" s="156"/>
    </row>
    <row r="23" spans="2:10" x14ac:dyDescent="0.3">
      <c r="B23" s="155"/>
      <c r="J23" s="156"/>
    </row>
    <row r="24" spans="2:10" x14ac:dyDescent="0.3">
      <c r="B24" s="155"/>
      <c r="C24" s="167"/>
      <c r="J24" s="156"/>
    </row>
    <row r="25" spans="2:10" x14ac:dyDescent="0.3">
      <c r="B25" s="155"/>
      <c r="J25" s="156"/>
    </row>
    <row r="26" spans="2:10" x14ac:dyDescent="0.3">
      <c r="B26" s="155"/>
      <c r="J26" s="156"/>
    </row>
    <row r="27" spans="2:10" x14ac:dyDescent="0.3">
      <c r="B27" s="155"/>
      <c r="J27" s="156"/>
    </row>
    <row r="28" spans="2:10" x14ac:dyDescent="0.3">
      <c r="B28" s="155"/>
      <c r="J28" s="156"/>
    </row>
    <row r="29" spans="2:10" x14ac:dyDescent="0.3">
      <c r="B29" s="155"/>
      <c r="J29" s="156"/>
    </row>
    <row r="30" spans="2:10" x14ac:dyDescent="0.3">
      <c r="B30" s="155"/>
      <c r="J30" s="156"/>
    </row>
    <row r="31" spans="2:10" x14ac:dyDescent="0.3">
      <c r="B31" s="155"/>
      <c r="J31" s="156"/>
    </row>
    <row r="32" spans="2:10" x14ac:dyDescent="0.3">
      <c r="B32" s="155"/>
      <c r="J32" s="156"/>
    </row>
    <row r="33" spans="2:10" x14ac:dyDescent="0.3">
      <c r="B33" s="155"/>
      <c r="J33" s="156"/>
    </row>
    <row r="34" spans="2:10" x14ac:dyDescent="0.3">
      <c r="B34" s="155"/>
      <c r="J34" s="156"/>
    </row>
    <row r="35" spans="2:10" x14ac:dyDescent="0.3">
      <c r="B35" s="155"/>
      <c r="J35" s="156"/>
    </row>
    <row r="36" spans="2:10" x14ac:dyDescent="0.3">
      <c r="B36" s="155"/>
      <c r="J36" s="156"/>
    </row>
    <row r="37" spans="2:10" x14ac:dyDescent="0.3">
      <c r="B37" s="155"/>
      <c r="J37" s="156"/>
    </row>
    <row r="38" spans="2:10" x14ac:dyDescent="0.3">
      <c r="B38" s="155"/>
      <c r="J38" s="156"/>
    </row>
    <row r="39" spans="2:10" x14ac:dyDescent="0.3">
      <c r="B39" s="155"/>
      <c r="J39" s="156"/>
    </row>
    <row r="40" spans="2:10" x14ac:dyDescent="0.3">
      <c r="B40" s="155"/>
      <c r="J40" s="156"/>
    </row>
    <row r="41" spans="2:10" x14ac:dyDescent="0.3">
      <c r="B41" s="155"/>
      <c r="J41" s="156"/>
    </row>
    <row r="42" spans="2:10" x14ac:dyDescent="0.3">
      <c r="B42" s="155"/>
      <c r="J42" s="156"/>
    </row>
    <row r="43" spans="2:10" x14ac:dyDescent="0.3">
      <c r="B43" s="155"/>
      <c r="J43" s="156"/>
    </row>
    <row r="44" spans="2:10" ht="15" thickBot="1" x14ac:dyDescent="0.35">
      <c r="B44" s="157"/>
      <c r="C44" s="158"/>
      <c r="D44" s="158"/>
      <c r="E44" s="158"/>
      <c r="F44" s="158"/>
      <c r="G44" s="158"/>
      <c r="H44" s="158"/>
      <c r="I44" s="158"/>
      <c r="J44" s="159"/>
    </row>
  </sheetData>
  <mergeCells count="7">
    <mergeCell ref="I18:J18"/>
    <mergeCell ref="B18:H18"/>
    <mergeCell ref="B4:B5"/>
    <mergeCell ref="C4:C5"/>
    <mergeCell ref="D4:I4"/>
    <mergeCell ref="J4:J5"/>
    <mergeCell ref="B17:C17"/>
  </mergeCells>
  <dataValidations count="1">
    <dataValidation type="list" allowBlank="1" showInputMessage="1" showErrorMessage="1" sqref="I18" xr:uid="{00000000-0002-0000-1C00-000000000000}">
      <formula1>"V"</formula1>
    </dataValidation>
  </dataValidations>
  <pageMargins left="0.7" right="0.7" top="0.75" bottom="0.75" header="0.3" footer="0.3"/>
  <pageSetup paperSize="9" scale="90" orientation="landscape"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8599"/>
  </sheetPr>
  <dimension ref="A3:J135"/>
  <sheetViews>
    <sheetView showGridLines="0" tabSelected="1" topLeftCell="A100" zoomScale="70" zoomScaleNormal="70" zoomScaleSheetLayoutView="66" workbookViewId="0"/>
  </sheetViews>
  <sheetFormatPr defaultColWidth="8.6640625" defaultRowHeight="15.6" x14ac:dyDescent="0.3"/>
  <cols>
    <col min="1" max="1" width="3.88671875" style="20" bestFit="1" customWidth="1"/>
    <col min="2" max="2" width="3" style="21" customWidth="1"/>
    <col min="3" max="3" width="37.6640625" style="134" customWidth="1"/>
    <col min="4" max="4" width="91.5546875" style="137" customWidth="1"/>
    <col min="5" max="5" width="17" style="20" bestFit="1" customWidth="1"/>
    <col min="6" max="6" width="16.6640625" style="20" bestFit="1" customWidth="1"/>
    <col min="7" max="7" width="16.6640625" style="20" customWidth="1"/>
    <col min="8" max="8" width="28.109375" style="7" customWidth="1"/>
    <col min="9" max="16384" width="8.6640625" style="7"/>
  </cols>
  <sheetData>
    <row r="3" spans="1:10" x14ac:dyDescent="0.3">
      <c r="C3" s="134" t="s">
        <v>638</v>
      </c>
      <c r="D3" s="134" t="str">
        <f>Identi!I6</f>
        <v>INFORMATIKA</v>
      </c>
    </row>
    <row r="4" spans="1:10" x14ac:dyDescent="0.3">
      <c r="C4" s="134" t="s">
        <v>280</v>
      </c>
      <c r="D4" s="134" t="str">
        <f>Identi!I29</f>
        <v>Ratih Titi Komala Sari, S.T., M.M., MMSI</v>
      </c>
    </row>
    <row r="5" spans="1:10" x14ac:dyDescent="0.3">
      <c r="C5" s="137" t="s">
        <v>281</v>
      </c>
      <c r="D5" s="134" t="str">
        <f>Identi!I31</f>
        <v>Sari Ningsih, S.Si., M.M</v>
      </c>
    </row>
    <row r="7" spans="1:10" s="12" customFormat="1" ht="31.2" x14ac:dyDescent="0.3">
      <c r="A7" s="357" t="s">
        <v>238</v>
      </c>
      <c r="B7" s="732" t="s">
        <v>44</v>
      </c>
      <c r="C7" s="732"/>
      <c r="D7" s="357" t="s">
        <v>64</v>
      </c>
      <c r="E7" s="358" t="s">
        <v>80</v>
      </c>
      <c r="F7" s="357" t="s">
        <v>81</v>
      </c>
      <c r="G7" s="357" t="s">
        <v>637</v>
      </c>
      <c r="H7" s="357" t="s">
        <v>2</v>
      </c>
    </row>
    <row r="8" spans="1:10" s="9" customFormat="1" ht="21" x14ac:dyDescent="0.3">
      <c r="A8" s="541"/>
      <c r="B8" s="622" t="s">
        <v>246</v>
      </c>
      <c r="C8" s="574"/>
      <c r="D8" s="542" t="s">
        <v>237</v>
      </c>
      <c r="E8" s="543" t="s">
        <v>82</v>
      </c>
      <c r="F8" s="544" t="s">
        <v>78</v>
      </c>
      <c r="G8" s="626" t="str">
        <f>'1.1'!$G$12</f>
        <v>V</v>
      </c>
      <c r="H8" s="545"/>
      <c r="I8" s="13"/>
    </row>
    <row r="9" spans="1:10" s="9" customFormat="1" ht="21" x14ac:dyDescent="0.3">
      <c r="A9" s="541"/>
      <c r="B9" s="546"/>
      <c r="C9" s="575"/>
      <c r="D9" s="541"/>
      <c r="E9" s="547"/>
      <c r="F9" s="246"/>
      <c r="G9" s="544"/>
      <c r="H9" s="541"/>
    </row>
    <row r="10" spans="1:10" s="9" customFormat="1" ht="21" x14ac:dyDescent="0.3">
      <c r="A10" s="393"/>
      <c r="B10" s="733" t="s">
        <v>247</v>
      </c>
      <c r="C10" s="733"/>
      <c r="D10" s="336"/>
      <c r="E10" s="393"/>
      <c r="F10" s="393"/>
      <c r="G10" s="544"/>
      <c r="H10" s="548"/>
    </row>
    <row r="11" spans="1:10" s="9" customFormat="1" ht="21" x14ac:dyDescent="0.3">
      <c r="A11" s="393">
        <v>1</v>
      </c>
      <c r="B11" s="549"/>
      <c r="C11" s="557" t="s">
        <v>1212</v>
      </c>
      <c r="D11" s="550" t="s">
        <v>1219</v>
      </c>
      <c r="E11" s="393" t="s">
        <v>78</v>
      </c>
      <c r="F11" s="393" t="s">
        <v>79</v>
      </c>
      <c r="G11" s="562" t="str">
        <f>'2.1'!$J$38</f>
        <v>V</v>
      </c>
      <c r="H11" s="551" t="s">
        <v>33</v>
      </c>
      <c r="I11" s="13"/>
      <c r="J11" s="14"/>
    </row>
    <row r="12" spans="1:10" s="9" customFormat="1" ht="21" x14ac:dyDescent="0.3">
      <c r="A12" s="393"/>
      <c r="B12" s="549"/>
      <c r="C12" s="557"/>
      <c r="D12" s="550" t="s">
        <v>1199</v>
      </c>
      <c r="E12" s="552"/>
      <c r="F12" s="393" t="s">
        <v>1198</v>
      </c>
      <c r="G12" s="562" t="str">
        <f>'2.2'!$H$13</f>
        <v>V</v>
      </c>
      <c r="H12" s="552"/>
    </row>
    <row r="13" spans="1:10" s="9" customFormat="1" ht="21" x14ac:dyDescent="0.3">
      <c r="A13" s="393"/>
      <c r="B13" s="733" t="s">
        <v>248</v>
      </c>
      <c r="C13" s="733"/>
      <c r="D13" s="550"/>
      <c r="E13" s="552"/>
      <c r="F13" s="552"/>
      <c r="G13" s="627"/>
      <c r="H13" s="552"/>
    </row>
    <row r="14" spans="1:10" s="9" customFormat="1" ht="21" x14ac:dyDescent="0.3">
      <c r="A14" s="393">
        <v>2</v>
      </c>
      <c r="B14" s="549"/>
      <c r="C14" s="557" t="s">
        <v>51</v>
      </c>
      <c r="D14" s="550" t="s">
        <v>38</v>
      </c>
      <c r="E14" s="552" t="s">
        <v>83</v>
      </c>
      <c r="F14" s="393" t="s">
        <v>84</v>
      </c>
      <c r="G14" s="563" t="str">
        <f>'3.a'!$I$16</f>
        <v>V</v>
      </c>
      <c r="H14" s="552" t="s">
        <v>31</v>
      </c>
    </row>
    <row r="15" spans="1:10" s="9" customFormat="1" ht="21" x14ac:dyDescent="0.3">
      <c r="A15" s="393">
        <v>3</v>
      </c>
      <c r="B15" s="549"/>
      <c r="C15" s="557"/>
      <c r="D15" s="550" t="s">
        <v>85</v>
      </c>
      <c r="E15" s="552" t="s">
        <v>82</v>
      </c>
      <c r="F15" s="393" t="s">
        <v>86</v>
      </c>
      <c r="G15" s="562" t="str">
        <f>'3.a1'!$F$27</f>
        <v>V</v>
      </c>
      <c r="H15" s="552" t="s">
        <v>31</v>
      </c>
      <c r="J15" s="14"/>
    </row>
    <row r="16" spans="1:10" s="9" customFormat="1" ht="21" x14ac:dyDescent="0.3">
      <c r="A16" s="393"/>
      <c r="B16" s="549"/>
      <c r="C16" s="557"/>
      <c r="D16" s="550"/>
      <c r="E16" s="552"/>
      <c r="F16" s="393" t="s">
        <v>92</v>
      </c>
      <c r="G16" s="562" t="str">
        <f>'3.a2'!$E$509</f>
        <v>V</v>
      </c>
      <c r="H16" s="552"/>
      <c r="J16" s="14"/>
    </row>
    <row r="17" spans="1:8" s="9" customFormat="1" ht="21" x14ac:dyDescent="0.3">
      <c r="A17" s="393">
        <v>4</v>
      </c>
      <c r="B17" s="549"/>
      <c r="C17" s="557" t="s">
        <v>39</v>
      </c>
      <c r="D17" s="550" t="s">
        <v>39</v>
      </c>
      <c r="E17" s="552" t="s">
        <v>87</v>
      </c>
      <c r="F17" s="393" t="s">
        <v>88</v>
      </c>
      <c r="G17" s="562" t="str">
        <f>'3.b'!$F$12</f>
        <v>V</v>
      </c>
      <c r="H17" s="552" t="s">
        <v>31</v>
      </c>
    </row>
    <row r="18" spans="1:8" s="9" customFormat="1" ht="21" x14ac:dyDescent="0.3">
      <c r="A18" s="393">
        <v>5</v>
      </c>
      <c r="B18" s="549"/>
      <c r="C18" s="557"/>
      <c r="D18" s="550" t="s">
        <v>89</v>
      </c>
      <c r="E18" s="552" t="s">
        <v>82</v>
      </c>
      <c r="F18" s="393" t="s">
        <v>90</v>
      </c>
      <c r="G18" s="562" t="str">
        <f>'3.b1'!$F$14</f>
        <v>V</v>
      </c>
      <c r="H18" s="552" t="s">
        <v>31</v>
      </c>
    </row>
    <row r="19" spans="1:8" s="9" customFormat="1" ht="21" x14ac:dyDescent="0.3">
      <c r="A19" s="393"/>
      <c r="B19" s="549"/>
      <c r="C19" s="557"/>
      <c r="D19" s="550" t="s">
        <v>1208</v>
      </c>
      <c r="E19" s="552"/>
      <c r="F19" s="393" t="s">
        <v>1207</v>
      </c>
      <c r="G19" s="562" t="str">
        <f>'3.c'!$G$11</f>
        <v>V</v>
      </c>
      <c r="H19" s="552"/>
    </row>
    <row r="20" spans="1:8" s="9" customFormat="1" ht="21" x14ac:dyDescent="0.3">
      <c r="A20" s="393"/>
      <c r="B20" s="733" t="s">
        <v>249</v>
      </c>
      <c r="C20" s="733"/>
      <c r="D20" s="550"/>
      <c r="E20" s="552"/>
      <c r="F20" s="552"/>
      <c r="G20" s="627"/>
      <c r="H20" s="552"/>
    </row>
    <row r="21" spans="1:8" s="9" customFormat="1" ht="21" x14ac:dyDescent="0.3">
      <c r="A21" s="393">
        <v>6</v>
      </c>
      <c r="B21" s="549"/>
      <c r="C21" s="557" t="s">
        <v>40</v>
      </c>
      <c r="D21" s="550" t="s">
        <v>0</v>
      </c>
      <c r="E21" s="552" t="s">
        <v>86</v>
      </c>
      <c r="F21" s="552" t="s">
        <v>91</v>
      </c>
      <c r="G21" s="562" t="str">
        <f>'4.a1'!$M$32</f>
        <v>V</v>
      </c>
      <c r="H21" s="552" t="s">
        <v>31</v>
      </c>
    </row>
    <row r="22" spans="1:8" s="9" customFormat="1" ht="21" x14ac:dyDescent="0.3">
      <c r="A22" s="393">
        <v>7</v>
      </c>
      <c r="B22" s="549"/>
      <c r="C22" s="557"/>
      <c r="D22" s="550" t="s">
        <v>41</v>
      </c>
      <c r="E22" s="552" t="s">
        <v>92</v>
      </c>
      <c r="F22" s="552" t="s">
        <v>93</v>
      </c>
      <c r="G22" s="562" t="str">
        <f>'4.a2'!$Q$25</f>
        <v>V</v>
      </c>
      <c r="H22" s="552" t="s">
        <v>31</v>
      </c>
    </row>
    <row r="23" spans="1:8" s="9" customFormat="1" ht="21" x14ac:dyDescent="0.3">
      <c r="A23" s="393">
        <v>8</v>
      </c>
      <c r="B23" s="549"/>
      <c r="C23" s="557"/>
      <c r="D23" s="550" t="s">
        <v>43</v>
      </c>
      <c r="E23" s="552" t="s">
        <v>94</v>
      </c>
      <c r="F23" s="552" t="s">
        <v>95</v>
      </c>
      <c r="G23" s="562" t="str">
        <f>'4.a3'!$K$31</f>
        <v>V</v>
      </c>
      <c r="H23" s="552" t="s">
        <v>31</v>
      </c>
    </row>
    <row r="24" spans="1:8" s="9" customFormat="1" ht="21" x14ac:dyDescent="0.3">
      <c r="A24" s="393">
        <v>9</v>
      </c>
      <c r="B24" s="549"/>
      <c r="C24" s="557"/>
      <c r="D24" s="550" t="s">
        <v>1</v>
      </c>
      <c r="E24" s="552" t="s">
        <v>96</v>
      </c>
      <c r="F24" s="552" t="s">
        <v>97</v>
      </c>
      <c r="G24" s="562" t="str">
        <f>'4.a4'!$J$21</f>
        <v>V</v>
      </c>
      <c r="H24" s="552" t="s">
        <v>31</v>
      </c>
    </row>
    <row r="25" spans="1:8" s="9" customFormat="1" ht="21" x14ac:dyDescent="0.3">
      <c r="A25" s="393">
        <v>10</v>
      </c>
      <c r="B25" s="549"/>
      <c r="C25" s="557"/>
      <c r="D25" s="553" t="s">
        <v>98</v>
      </c>
      <c r="E25" s="554" t="s">
        <v>99</v>
      </c>
      <c r="F25" s="552" t="s">
        <v>100</v>
      </c>
      <c r="G25" s="562" t="str">
        <f>'4.a5'!$K$13</f>
        <v>V</v>
      </c>
      <c r="H25" s="552" t="s">
        <v>31</v>
      </c>
    </row>
    <row r="26" spans="1:8" s="9" customFormat="1" ht="21" x14ac:dyDescent="0.3">
      <c r="A26" s="393">
        <v>11</v>
      </c>
      <c r="B26" s="549"/>
      <c r="C26" s="557"/>
      <c r="D26" s="550" t="s">
        <v>1213</v>
      </c>
      <c r="E26" s="552" t="s">
        <v>101</v>
      </c>
      <c r="F26" s="552" t="s">
        <v>102</v>
      </c>
      <c r="G26" s="562" t="str">
        <f>'4.a6'!$I$13</f>
        <v>V</v>
      </c>
      <c r="H26" s="552" t="s">
        <v>31</v>
      </c>
    </row>
    <row r="27" spans="1:8" s="9" customFormat="1" ht="21" x14ac:dyDescent="0.3">
      <c r="A27" s="393">
        <v>12</v>
      </c>
      <c r="B27" s="549"/>
      <c r="C27" s="557" t="s">
        <v>1214</v>
      </c>
      <c r="D27" s="550" t="s">
        <v>42</v>
      </c>
      <c r="E27" s="552" t="s">
        <v>90</v>
      </c>
      <c r="F27" s="552" t="s">
        <v>103</v>
      </c>
      <c r="G27" s="562" t="str">
        <f>'4.b1'!$H$19</f>
        <v>V</v>
      </c>
      <c r="H27" s="552" t="s">
        <v>33</v>
      </c>
    </row>
    <row r="28" spans="1:8" s="9" customFormat="1" ht="21" x14ac:dyDescent="0.3">
      <c r="A28" s="393">
        <v>13</v>
      </c>
      <c r="B28" s="549"/>
      <c r="C28" s="557" t="s">
        <v>1214</v>
      </c>
      <c r="D28" s="550" t="s">
        <v>45</v>
      </c>
      <c r="E28" s="552" t="s">
        <v>104</v>
      </c>
      <c r="F28" s="552" t="s">
        <v>105</v>
      </c>
      <c r="G28" s="562" t="str">
        <f>'4.b2'!$I$11</f>
        <v>V</v>
      </c>
      <c r="H28" s="552" t="s">
        <v>33</v>
      </c>
    </row>
    <row r="29" spans="1:8" s="9" customFormat="1" ht="21" x14ac:dyDescent="0.3">
      <c r="A29" s="393">
        <v>14</v>
      </c>
      <c r="B29" s="549"/>
      <c r="C29" s="557"/>
      <c r="D29" s="550" t="s">
        <v>106</v>
      </c>
      <c r="E29" s="555" t="s">
        <v>82</v>
      </c>
      <c r="F29" s="552" t="s">
        <v>107</v>
      </c>
      <c r="G29" s="562" t="str">
        <f>'4.b2-1'!$F$14</f>
        <v>V</v>
      </c>
      <c r="H29" s="552" t="s">
        <v>33</v>
      </c>
    </row>
    <row r="30" spans="1:8" s="9" customFormat="1" ht="21" x14ac:dyDescent="0.3">
      <c r="A30" s="393">
        <v>15</v>
      </c>
      <c r="B30" s="549"/>
      <c r="C30" s="557" t="s">
        <v>1214</v>
      </c>
      <c r="D30" s="550" t="s">
        <v>46</v>
      </c>
      <c r="E30" s="552" t="s">
        <v>108</v>
      </c>
      <c r="F30" s="552" t="s">
        <v>109</v>
      </c>
      <c r="G30" s="562" t="str">
        <f>'4.b3'!$I$11</f>
        <v>V</v>
      </c>
      <c r="H30" s="552" t="s">
        <v>33</v>
      </c>
    </row>
    <row r="31" spans="1:8" s="9" customFormat="1" ht="21" x14ac:dyDescent="0.3">
      <c r="A31" s="393">
        <v>16</v>
      </c>
      <c r="B31" s="549"/>
      <c r="C31" s="557"/>
      <c r="D31" s="550" t="s">
        <v>110</v>
      </c>
      <c r="E31" s="552" t="s">
        <v>82</v>
      </c>
      <c r="F31" s="552" t="s">
        <v>111</v>
      </c>
      <c r="G31" s="562" t="str">
        <f>'4.b3-1'!$E$20</f>
        <v>V</v>
      </c>
      <c r="H31" s="552" t="s">
        <v>33</v>
      </c>
    </row>
    <row r="32" spans="1:8" s="9" customFormat="1" ht="21" x14ac:dyDescent="0.3">
      <c r="A32" s="393">
        <v>17</v>
      </c>
      <c r="B32" s="549"/>
      <c r="C32" s="557" t="s">
        <v>1214</v>
      </c>
      <c r="D32" s="550" t="s">
        <v>47</v>
      </c>
      <c r="E32" s="552" t="s">
        <v>112</v>
      </c>
      <c r="F32" s="552" t="s">
        <v>113</v>
      </c>
      <c r="G32" s="562" t="str">
        <f>'4.b4'!$I$18</f>
        <v>V</v>
      </c>
      <c r="H32" s="552" t="s">
        <v>33</v>
      </c>
    </row>
    <row r="33" spans="1:8" s="9" customFormat="1" ht="21" x14ac:dyDescent="0.3">
      <c r="A33" s="393">
        <v>18</v>
      </c>
      <c r="B33" s="549"/>
      <c r="C33" s="557"/>
      <c r="D33" s="550" t="s">
        <v>114</v>
      </c>
      <c r="E33" s="552" t="s">
        <v>82</v>
      </c>
      <c r="F33" s="552" t="s">
        <v>115</v>
      </c>
      <c r="G33" s="562" t="str">
        <f>'4.b4-1'!$E$106</f>
        <v>V</v>
      </c>
      <c r="H33" s="552"/>
    </row>
    <row r="34" spans="1:8" s="9" customFormat="1" ht="31.2" x14ac:dyDescent="0.3">
      <c r="A34" s="393">
        <v>19</v>
      </c>
      <c r="B34" s="549"/>
      <c r="C34" s="557" t="s">
        <v>1214</v>
      </c>
      <c r="D34" s="550" t="s">
        <v>1215</v>
      </c>
      <c r="E34" s="552" t="s">
        <v>112</v>
      </c>
      <c r="F34" s="552" t="s">
        <v>116</v>
      </c>
      <c r="G34" s="562" t="str">
        <f>'4.b_4'!$I$18</f>
        <v>V</v>
      </c>
      <c r="H34" s="552" t="s">
        <v>33</v>
      </c>
    </row>
    <row r="35" spans="1:8" s="9" customFormat="1" ht="31.2" x14ac:dyDescent="0.3">
      <c r="A35" s="393">
        <v>20</v>
      </c>
      <c r="B35" s="549"/>
      <c r="C35" s="557"/>
      <c r="D35" s="550" t="s">
        <v>1216</v>
      </c>
      <c r="E35" s="552" t="s">
        <v>82</v>
      </c>
      <c r="F35" s="552" t="s">
        <v>117</v>
      </c>
      <c r="G35" s="562" t="str">
        <f>'4.b_4-1'!$E$34</f>
        <v>V</v>
      </c>
      <c r="H35" s="552"/>
    </row>
    <row r="36" spans="1:8" s="9" customFormat="1" ht="21" x14ac:dyDescent="0.3">
      <c r="A36" s="393">
        <v>21</v>
      </c>
      <c r="B36" s="549"/>
      <c r="C36" s="557" t="s">
        <v>1214</v>
      </c>
      <c r="D36" s="550" t="s">
        <v>48</v>
      </c>
      <c r="E36" s="552" t="s">
        <v>118</v>
      </c>
      <c r="F36" s="552" t="s">
        <v>119</v>
      </c>
      <c r="G36" s="562" t="str">
        <f>'4.b5'!$E$35</f>
        <v>V</v>
      </c>
      <c r="H36" s="552" t="s">
        <v>76</v>
      </c>
    </row>
    <row r="37" spans="1:8" s="9" customFormat="1" ht="21" x14ac:dyDescent="0.3">
      <c r="A37" s="393">
        <v>22</v>
      </c>
      <c r="B37" s="549"/>
      <c r="C37" s="557" t="s">
        <v>1214</v>
      </c>
      <c r="D37" s="556" t="s">
        <v>49</v>
      </c>
      <c r="E37" s="552" t="s">
        <v>120</v>
      </c>
      <c r="F37" s="552" t="s">
        <v>121</v>
      </c>
      <c r="G37" s="562" t="str">
        <f>'4.b6'!$F$13</f>
        <v>V</v>
      </c>
      <c r="H37" s="552" t="s">
        <v>76</v>
      </c>
    </row>
    <row r="38" spans="1:8" s="9" customFormat="1" ht="21" x14ac:dyDescent="0.3">
      <c r="A38" s="393">
        <v>23</v>
      </c>
      <c r="B38" s="549"/>
      <c r="C38" s="557" t="s">
        <v>1214</v>
      </c>
      <c r="D38" s="550" t="s">
        <v>122</v>
      </c>
      <c r="E38" s="552"/>
      <c r="F38" s="552"/>
      <c r="G38" s="627"/>
      <c r="H38" s="552"/>
    </row>
    <row r="39" spans="1:8" s="9" customFormat="1" ht="21" x14ac:dyDescent="0.3">
      <c r="A39" s="393">
        <v>24</v>
      </c>
      <c r="B39" s="549"/>
      <c r="C39" s="557"/>
      <c r="D39" s="557" t="s">
        <v>123</v>
      </c>
      <c r="E39" s="552" t="s">
        <v>124</v>
      </c>
      <c r="F39" s="552" t="s">
        <v>125</v>
      </c>
      <c r="G39" s="562" t="str">
        <f>'4.b7'!$E$14</f>
        <v>V</v>
      </c>
      <c r="H39" s="552" t="s">
        <v>76</v>
      </c>
    </row>
    <row r="40" spans="1:8" s="9" customFormat="1" ht="21" x14ac:dyDescent="0.3">
      <c r="A40" s="393">
        <v>25</v>
      </c>
      <c r="B40" s="549"/>
      <c r="C40" s="557"/>
      <c r="D40" s="557" t="s">
        <v>126</v>
      </c>
      <c r="E40" s="552" t="s">
        <v>124</v>
      </c>
      <c r="F40" s="552" t="s">
        <v>127</v>
      </c>
      <c r="G40" s="562" t="str">
        <f>'4.b7'!$E$39</f>
        <v>V</v>
      </c>
      <c r="H40" s="552" t="s">
        <v>76</v>
      </c>
    </row>
    <row r="41" spans="1:8" s="9" customFormat="1" ht="21" x14ac:dyDescent="0.3">
      <c r="A41" s="393">
        <v>26</v>
      </c>
      <c r="B41" s="549"/>
      <c r="C41" s="557"/>
      <c r="D41" s="557" t="s">
        <v>128</v>
      </c>
      <c r="E41" s="552" t="s">
        <v>124</v>
      </c>
      <c r="F41" s="552" t="s">
        <v>129</v>
      </c>
      <c r="G41" s="562" t="str">
        <f>'4.b7'!$E$54</f>
        <v>V</v>
      </c>
      <c r="H41" s="552" t="s">
        <v>76</v>
      </c>
    </row>
    <row r="42" spans="1:8" s="9" customFormat="1" ht="21" x14ac:dyDescent="0.3">
      <c r="A42" s="393">
        <v>27</v>
      </c>
      <c r="B42" s="549"/>
      <c r="C42" s="557"/>
      <c r="D42" s="557" t="s">
        <v>1217</v>
      </c>
      <c r="E42" s="552" t="s">
        <v>124</v>
      </c>
      <c r="F42" s="552" t="s">
        <v>130</v>
      </c>
      <c r="G42" s="562" t="str">
        <f>'4.b7'!$E$74</f>
        <v>V</v>
      </c>
      <c r="H42" s="552" t="s">
        <v>76</v>
      </c>
    </row>
    <row r="43" spans="1:8" s="9" customFormat="1" ht="21" x14ac:dyDescent="0.3">
      <c r="A43" s="393"/>
      <c r="B43" s="549"/>
      <c r="C43" s="557"/>
      <c r="D43" s="336"/>
      <c r="E43" s="393"/>
      <c r="F43" s="393"/>
      <c r="G43" s="393"/>
      <c r="H43" s="368"/>
    </row>
    <row r="44" spans="1:8" s="9" customFormat="1" ht="21" x14ac:dyDescent="0.3">
      <c r="A44" s="393"/>
      <c r="B44" s="733" t="s">
        <v>250</v>
      </c>
      <c r="C44" s="733"/>
      <c r="D44" s="550"/>
      <c r="E44" s="552"/>
      <c r="F44" s="552"/>
      <c r="G44" s="552"/>
      <c r="H44" s="552"/>
    </row>
    <row r="45" spans="1:8" s="9" customFormat="1" ht="21" x14ac:dyDescent="0.3">
      <c r="A45" s="393">
        <v>28</v>
      </c>
      <c r="B45" s="549"/>
      <c r="C45" s="557" t="s">
        <v>52</v>
      </c>
      <c r="D45" s="550" t="s">
        <v>52</v>
      </c>
      <c r="E45" s="552" t="s">
        <v>131</v>
      </c>
      <c r="F45" s="552" t="s">
        <v>132</v>
      </c>
      <c r="G45" s="558" t="str">
        <f>'5.a'!$N$22</f>
        <v>V</v>
      </c>
      <c r="H45" s="551" t="s">
        <v>32</v>
      </c>
    </row>
    <row r="46" spans="1:8" s="9" customFormat="1" ht="21" x14ac:dyDescent="0.3">
      <c r="A46" s="393">
        <v>29</v>
      </c>
      <c r="B46" s="549"/>
      <c r="C46" s="557"/>
      <c r="D46" s="559" t="s">
        <v>18</v>
      </c>
      <c r="E46" s="554" t="s">
        <v>99</v>
      </c>
      <c r="F46" s="552" t="s">
        <v>133</v>
      </c>
      <c r="G46" s="558" t="str">
        <f>'5.b1'!$H$14</f>
        <v>V</v>
      </c>
      <c r="H46" s="551" t="s">
        <v>32</v>
      </c>
    </row>
    <row r="47" spans="1:8" s="9" customFormat="1" ht="21" x14ac:dyDescent="0.3">
      <c r="A47" s="393">
        <v>30</v>
      </c>
      <c r="B47" s="549"/>
      <c r="C47" s="557"/>
      <c r="D47" s="559" t="s">
        <v>14</v>
      </c>
      <c r="E47" s="554" t="s">
        <v>99</v>
      </c>
      <c r="F47" s="552" t="s">
        <v>134</v>
      </c>
      <c r="G47" s="558" t="str">
        <f>'5.b2'!$H$35</f>
        <v>V</v>
      </c>
      <c r="H47" s="551" t="s">
        <v>32</v>
      </c>
    </row>
    <row r="48" spans="1:8" s="9" customFormat="1" ht="21" x14ac:dyDescent="0.3">
      <c r="A48" s="393">
        <v>31</v>
      </c>
      <c r="B48" s="549"/>
      <c r="C48" s="557"/>
      <c r="D48" s="559" t="s">
        <v>15</v>
      </c>
      <c r="E48" s="554" t="s">
        <v>99</v>
      </c>
      <c r="F48" s="552" t="s">
        <v>135</v>
      </c>
      <c r="G48" s="558" t="str">
        <f>'5.b3'!$H$16</f>
        <v>V</v>
      </c>
      <c r="H48" s="551" t="s">
        <v>32</v>
      </c>
    </row>
    <row r="49" spans="1:8" s="9" customFormat="1" ht="21" x14ac:dyDescent="0.3">
      <c r="A49" s="393">
        <v>32</v>
      </c>
      <c r="B49" s="549"/>
      <c r="C49" s="557"/>
      <c r="D49" s="550" t="s">
        <v>1253</v>
      </c>
      <c r="E49" s="552"/>
      <c r="F49" s="552" t="s">
        <v>1254</v>
      </c>
      <c r="G49" s="623" t="str">
        <f>'5.b4'!$G$8</f>
        <v>V</v>
      </c>
      <c r="H49" s="552"/>
    </row>
    <row r="50" spans="1:8" s="9" customFormat="1" ht="21" x14ac:dyDescent="0.3">
      <c r="A50" s="393"/>
      <c r="B50" s="549"/>
      <c r="C50" s="557"/>
      <c r="D50" s="550"/>
      <c r="E50" s="552"/>
      <c r="F50" s="552"/>
      <c r="G50" s="552"/>
      <c r="H50" s="552"/>
    </row>
    <row r="51" spans="1:8" s="9" customFormat="1" ht="21" x14ac:dyDescent="0.3">
      <c r="A51" s="393"/>
      <c r="B51" s="733" t="s">
        <v>251</v>
      </c>
      <c r="C51" s="733"/>
      <c r="D51" s="550"/>
      <c r="E51" s="552"/>
      <c r="F51" s="552"/>
      <c r="G51" s="552"/>
      <c r="H51" s="552"/>
    </row>
    <row r="52" spans="1:8" s="9" customFormat="1" ht="21" x14ac:dyDescent="0.3">
      <c r="A52" s="393">
        <v>33</v>
      </c>
      <c r="B52" s="549"/>
      <c r="C52" s="557" t="s">
        <v>53</v>
      </c>
      <c r="D52" s="550" t="s">
        <v>54</v>
      </c>
      <c r="E52" s="552" t="s">
        <v>132</v>
      </c>
      <c r="F52" s="552" t="s">
        <v>136</v>
      </c>
      <c r="G52" s="558" t="str">
        <f>'6.a1'!$N$36</f>
        <v>V</v>
      </c>
      <c r="H52" s="551" t="s">
        <v>32</v>
      </c>
    </row>
    <row r="53" spans="1:8" s="9" customFormat="1" ht="31.2" x14ac:dyDescent="0.3">
      <c r="A53" s="393">
        <v>34</v>
      </c>
      <c r="B53" s="549"/>
      <c r="C53" s="557" t="s">
        <v>55</v>
      </c>
      <c r="D53" s="560" t="s">
        <v>55</v>
      </c>
      <c r="E53" s="561" t="s">
        <v>137</v>
      </c>
      <c r="F53" s="561" t="s">
        <v>138</v>
      </c>
      <c r="G53" s="562" t="str">
        <f>'6.a2'!$G$13</f>
        <v>V</v>
      </c>
      <c r="H53" s="561" t="s">
        <v>139</v>
      </c>
    </row>
    <row r="54" spans="1:8" s="9" customFormat="1" ht="21" x14ac:dyDescent="0.3">
      <c r="A54" s="393">
        <v>35</v>
      </c>
      <c r="B54" s="549"/>
      <c r="C54" s="557"/>
      <c r="D54" s="559" t="s">
        <v>19</v>
      </c>
      <c r="E54" s="554" t="s">
        <v>99</v>
      </c>
      <c r="F54" s="393" t="s">
        <v>140</v>
      </c>
      <c r="G54" s="563" t="str">
        <f>'6.a3'!$J$33</f>
        <v>V</v>
      </c>
      <c r="H54" s="551" t="s">
        <v>32</v>
      </c>
    </row>
    <row r="55" spans="1:8" s="9" customFormat="1" ht="21" x14ac:dyDescent="0.3">
      <c r="A55" s="393">
        <v>36</v>
      </c>
      <c r="B55" s="549"/>
      <c r="C55" s="557"/>
      <c r="D55" s="559" t="s">
        <v>255</v>
      </c>
      <c r="E55" s="554" t="s">
        <v>82</v>
      </c>
      <c r="F55" s="393" t="s">
        <v>256</v>
      </c>
      <c r="G55" s="563" t="str">
        <f>'6a3-1'!$S$31</f>
        <v>V</v>
      </c>
      <c r="H55" s="551" t="s">
        <v>32</v>
      </c>
    </row>
    <row r="56" spans="1:8" s="9" customFormat="1" ht="21" x14ac:dyDescent="0.3">
      <c r="A56" s="393">
        <v>37</v>
      </c>
      <c r="B56" s="549"/>
      <c r="C56" s="557"/>
      <c r="D56" s="559" t="s">
        <v>20</v>
      </c>
      <c r="E56" s="554" t="s">
        <v>99</v>
      </c>
      <c r="F56" s="393" t="s">
        <v>141</v>
      </c>
      <c r="G56" s="563" t="str">
        <f>'6.a4'!$M$34</f>
        <v>V</v>
      </c>
      <c r="H56" s="551" t="s">
        <v>32</v>
      </c>
    </row>
    <row r="57" spans="1:8" s="9" customFormat="1" ht="21" x14ac:dyDescent="0.3">
      <c r="A57" s="393">
        <v>38</v>
      </c>
      <c r="B57" s="549"/>
      <c r="C57" s="557"/>
      <c r="D57" s="559" t="s">
        <v>21</v>
      </c>
      <c r="E57" s="554" t="s">
        <v>99</v>
      </c>
      <c r="F57" s="393" t="s">
        <v>142</v>
      </c>
      <c r="G57" s="563" t="str">
        <f>'6.a5'!$O$34</f>
        <v>V</v>
      </c>
      <c r="H57" s="551" t="s">
        <v>32</v>
      </c>
    </row>
    <row r="58" spans="1:8" s="9" customFormat="1" ht="21" x14ac:dyDescent="0.3">
      <c r="A58" s="393">
        <v>39</v>
      </c>
      <c r="B58" s="549"/>
      <c r="C58" s="557"/>
      <c r="D58" s="559" t="s">
        <v>22</v>
      </c>
      <c r="E58" s="554" t="s">
        <v>99</v>
      </c>
      <c r="F58" s="393" t="s">
        <v>143</v>
      </c>
      <c r="G58" s="563" t="str">
        <f>'6.b'!$J$34</f>
        <v>V</v>
      </c>
      <c r="H58" s="551" t="s">
        <v>32</v>
      </c>
    </row>
    <row r="59" spans="1:8" s="9" customFormat="1" ht="21" x14ac:dyDescent="0.3">
      <c r="A59" s="393">
        <v>40</v>
      </c>
      <c r="B59" s="549"/>
      <c r="C59" s="557"/>
      <c r="D59" s="559" t="s">
        <v>7</v>
      </c>
      <c r="E59" s="554" t="s">
        <v>99</v>
      </c>
      <c r="F59" s="393" t="s">
        <v>144</v>
      </c>
      <c r="G59" s="563" t="str">
        <f>'6.c1'!$J$131</f>
        <v>V</v>
      </c>
      <c r="H59" s="551" t="s">
        <v>32</v>
      </c>
    </row>
    <row r="60" spans="1:8" s="9" customFormat="1" ht="21" x14ac:dyDescent="0.3">
      <c r="A60" s="393">
        <v>41</v>
      </c>
      <c r="B60" s="549"/>
      <c r="C60" s="557"/>
      <c r="D60" s="559" t="s">
        <v>23</v>
      </c>
      <c r="E60" s="554" t="s">
        <v>99</v>
      </c>
      <c r="F60" s="393" t="s">
        <v>145</v>
      </c>
      <c r="G60" s="563" t="str">
        <f>'6.c2'!$J$133</f>
        <v>V</v>
      </c>
      <c r="H60" s="551" t="s">
        <v>32</v>
      </c>
    </row>
    <row r="61" spans="1:8" s="9" customFormat="1" ht="21" x14ac:dyDescent="0.3">
      <c r="A61" s="393">
        <v>42</v>
      </c>
      <c r="B61" s="549"/>
      <c r="C61" s="557"/>
      <c r="D61" s="559" t="s">
        <v>24</v>
      </c>
      <c r="E61" s="554" t="s">
        <v>99</v>
      </c>
      <c r="F61" s="393" t="s">
        <v>146</v>
      </c>
      <c r="G61" s="563" t="str">
        <f>'6.c3'!$Q$134</f>
        <v>V</v>
      </c>
      <c r="H61" s="551" t="s">
        <v>32</v>
      </c>
    </row>
    <row r="62" spans="1:8" s="9" customFormat="1" ht="21" x14ac:dyDescent="0.3">
      <c r="A62" s="393">
        <v>43</v>
      </c>
      <c r="B62" s="549"/>
      <c r="C62" s="557"/>
      <c r="D62" s="559" t="s">
        <v>25</v>
      </c>
      <c r="E62" s="554" t="s">
        <v>99</v>
      </c>
      <c r="F62" s="393" t="s">
        <v>147</v>
      </c>
      <c r="G62" s="563" t="str">
        <f>'6.c4'!$Q$134</f>
        <v>V</v>
      </c>
      <c r="H62" s="551" t="s">
        <v>32</v>
      </c>
    </row>
    <row r="63" spans="1:8" s="9" customFormat="1" ht="21" x14ac:dyDescent="0.3">
      <c r="A63" s="393">
        <v>44</v>
      </c>
      <c r="B63" s="549"/>
      <c r="C63" s="566" t="s">
        <v>148</v>
      </c>
      <c r="D63" s="550" t="s">
        <v>27</v>
      </c>
      <c r="E63" s="552" t="s">
        <v>149</v>
      </c>
      <c r="F63" s="393" t="s">
        <v>150</v>
      </c>
      <c r="G63" s="563" t="str">
        <f>'6.d'!$H$26</f>
        <v>V</v>
      </c>
      <c r="H63" s="551"/>
    </row>
    <row r="64" spans="1:8" s="9" customFormat="1" ht="21" x14ac:dyDescent="0.3">
      <c r="A64" s="393">
        <v>45</v>
      </c>
      <c r="B64" s="549"/>
      <c r="C64" s="557"/>
      <c r="D64" s="559" t="s">
        <v>30</v>
      </c>
      <c r="E64" s="554" t="s">
        <v>99</v>
      </c>
      <c r="F64" s="393" t="s">
        <v>151</v>
      </c>
      <c r="G64" s="563" t="str">
        <f>'6.e'!$Q$134</f>
        <v>V</v>
      </c>
      <c r="H64" s="551" t="s">
        <v>32</v>
      </c>
    </row>
    <row r="65" spans="1:8" s="9" customFormat="1" ht="21" x14ac:dyDescent="0.3">
      <c r="A65" s="393">
        <v>46</v>
      </c>
      <c r="B65" s="549"/>
      <c r="C65" s="557"/>
      <c r="D65" s="559" t="s">
        <v>13</v>
      </c>
      <c r="E65" s="554" t="s">
        <v>99</v>
      </c>
      <c r="F65" s="393" t="s">
        <v>152</v>
      </c>
      <c r="G65" s="563">
        <f>'6.f'!$J$132</f>
        <v>0</v>
      </c>
      <c r="H65" s="551" t="s">
        <v>32</v>
      </c>
    </row>
    <row r="66" spans="1:8" s="9" customFormat="1" ht="21" x14ac:dyDescent="0.3">
      <c r="A66" s="393">
        <v>47</v>
      </c>
      <c r="B66" s="549"/>
      <c r="C66" s="557"/>
      <c r="D66" s="559" t="s">
        <v>8</v>
      </c>
      <c r="E66" s="554" t="s">
        <v>99</v>
      </c>
      <c r="F66" s="393" t="s">
        <v>153</v>
      </c>
      <c r="G66" s="563">
        <f>'6.g'!$X$20</f>
        <v>0</v>
      </c>
      <c r="H66" s="551" t="s">
        <v>32</v>
      </c>
    </row>
    <row r="67" spans="1:8" s="9" customFormat="1" ht="21" x14ac:dyDescent="0.3">
      <c r="A67" s="393">
        <v>48</v>
      </c>
      <c r="B67" s="549"/>
      <c r="C67" s="557"/>
      <c r="D67" s="559" t="s">
        <v>9</v>
      </c>
      <c r="E67" s="554" t="s">
        <v>99</v>
      </c>
      <c r="F67" s="393" t="s">
        <v>154</v>
      </c>
      <c r="G67" s="563">
        <f>'6.h'!$G$24</f>
        <v>0</v>
      </c>
      <c r="H67" s="551" t="s">
        <v>32</v>
      </c>
    </row>
    <row r="68" spans="1:8" s="9" customFormat="1" ht="21" x14ac:dyDescent="0.3">
      <c r="A68" s="393">
        <v>49</v>
      </c>
      <c r="B68" s="549"/>
      <c r="C68" s="557"/>
      <c r="D68" s="559" t="s">
        <v>11</v>
      </c>
      <c r="E68" s="554" t="s">
        <v>99</v>
      </c>
      <c r="F68" s="552" t="s">
        <v>155</v>
      </c>
      <c r="G68" s="558">
        <f>'6.i1'!$I$14</f>
        <v>0</v>
      </c>
      <c r="H68" s="551" t="s">
        <v>32</v>
      </c>
    </row>
    <row r="69" spans="1:8" s="9" customFormat="1" ht="21" x14ac:dyDescent="0.3">
      <c r="A69" s="393">
        <v>50</v>
      </c>
      <c r="B69" s="549"/>
      <c r="C69" s="557"/>
      <c r="D69" s="559" t="s">
        <v>12</v>
      </c>
      <c r="E69" s="554" t="s">
        <v>99</v>
      </c>
      <c r="F69" s="552" t="s">
        <v>156</v>
      </c>
      <c r="G69" s="558">
        <f>'6.i2'!$E$12</f>
        <v>0</v>
      </c>
      <c r="H69" s="551" t="s">
        <v>32</v>
      </c>
    </row>
    <row r="70" spans="1:8" s="9" customFormat="1" ht="21" x14ac:dyDescent="0.3">
      <c r="A70" s="393">
        <v>51</v>
      </c>
      <c r="B70" s="549"/>
      <c r="C70" s="557" t="s">
        <v>56</v>
      </c>
      <c r="D70" s="550" t="s">
        <v>157</v>
      </c>
      <c r="E70" s="552" t="s">
        <v>1273</v>
      </c>
      <c r="F70" s="552" t="s">
        <v>1255</v>
      </c>
      <c r="G70" s="558">
        <f>'6.j1'!$H$14</f>
        <v>0</v>
      </c>
      <c r="H70" s="552" t="s">
        <v>32</v>
      </c>
    </row>
    <row r="71" spans="1:8" s="9" customFormat="1" ht="21" x14ac:dyDescent="0.3">
      <c r="A71" s="393">
        <v>52</v>
      </c>
      <c r="B71" s="549"/>
      <c r="C71" s="557"/>
      <c r="D71" s="550" t="s">
        <v>158</v>
      </c>
      <c r="E71" s="552" t="s">
        <v>1273</v>
      </c>
      <c r="F71" s="552" t="s">
        <v>1256</v>
      </c>
      <c r="G71" s="558">
        <f>'6.j2'!$F$11</f>
        <v>0</v>
      </c>
      <c r="H71" s="552" t="s">
        <v>32</v>
      </c>
    </row>
    <row r="72" spans="1:8" s="9" customFormat="1" ht="21" x14ac:dyDescent="0.3">
      <c r="A72" s="393"/>
      <c r="B72" s="549"/>
      <c r="C72" s="557"/>
      <c r="D72" s="628" t="s">
        <v>159</v>
      </c>
      <c r="E72" s="629" t="s">
        <v>82</v>
      </c>
      <c r="F72" s="629" t="s">
        <v>1257</v>
      </c>
      <c r="G72" s="630" t="s">
        <v>82</v>
      </c>
      <c r="H72" s="552" t="s">
        <v>32</v>
      </c>
    </row>
    <row r="73" spans="1:8" s="9" customFormat="1" ht="21" x14ac:dyDescent="0.3">
      <c r="A73" s="393">
        <v>53</v>
      </c>
      <c r="B73" s="549"/>
      <c r="C73" s="557"/>
      <c r="D73" s="559" t="s">
        <v>29</v>
      </c>
      <c r="E73" s="554" t="s">
        <v>99</v>
      </c>
      <c r="F73" s="393" t="s">
        <v>160</v>
      </c>
      <c r="G73" s="563">
        <f>'6.k'!$J$17</f>
        <v>0</v>
      </c>
      <c r="H73" s="552" t="s">
        <v>32</v>
      </c>
    </row>
    <row r="74" spans="1:8" s="9" customFormat="1" ht="21" x14ac:dyDescent="0.3">
      <c r="A74" s="393">
        <v>54</v>
      </c>
      <c r="B74" s="549"/>
      <c r="C74" s="557"/>
      <c r="D74" s="336" t="s">
        <v>1272</v>
      </c>
      <c r="E74" s="554"/>
      <c r="F74" s="393"/>
      <c r="G74" s="563">
        <f>'Tambahan 1'!$F$17</f>
        <v>0</v>
      </c>
      <c r="H74" s="552"/>
    </row>
    <row r="75" spans="1:8" s="9" customFormat="1" ht="21" x14ac:dyDescent="0.3">
      <c r="A75" s="393"/>
      <c r="B75" s="549"/>
      <c r="C75" s="557"/>
      <c r="D75" s="550"/>
      <c r="E75" s="552"/>
      <c r="F75" s="552"/>
      <c r="G75" s="551"/>
      <c r="H75" s="552"/>
    </row>
    <row r="76" spans="1:8" s="9" customFormat="1" ht="21" x14ac:dyDescent="0.3">
      <c r="A76" s="393"/>
      <c r="B76" s="733" t="s">
        <v>252</v>
      </c>
      <c r="C76" s="733"/>
      <c r="D76" s="550"/>
      <c r="E76" s="552"/>
      <c r="F76" s="552"/>
      <c r="G76" s="551"/>
      <c r="H76" s="552"/>
    </row>
    <row r="77" spans="1:8" s="9" customFormat="1" ht="21" x14ac:dyDescent="0.3">
      <c r="A77" s="393">
        <v>55</v>
      </c>
      <c r="B77" s="546"/>
      <c r="C77" s="576"/>
      <c r="D77" s="550" t="s">
        <v>57</v>
      </c>
      <c r="E77" s="552" t="s">
        <v>161</v>
      </c>
      <c r="F77" s="552" t="s">
        <v>162</v>
      </c>
      <c r="G77" s="623" t="str">
        <f>'7.a'!$F$20</f>
        <v>V</v>
      </c>
      <c r="H77" s="552" t="s">
        <v>33</v>
      </c>
    </row>
    <row r="78" spans="1:8" s="9" customFormat="1" ht="21" x14ac:dyDescent="0.3">
      <c r="A78" s="393">
        <v>56</v>
      </c>
      <c r="B78" s="549"/>
      <c r="C78" s="557"/>
      <c r="D78" s="550" t="s">
        <v>1258</v>
      </c>
      <c r="E78" s="552"/>
      <c r="F78" s="552" t="s">
        <v>1259</v>
      </c>
      <c r="G78" s="623" t="str">
        <f>'7.a1'!$F$20</f>
        <v>V</v>
      </c>
      <c r="H78" s="552"/>
    </row>
    <row r="79" spans="1:8" s="9" customFormat="1" ht="21" x14ac:dyDescent="0.3">
      <c r="A79" s="393">
        <v>57</v>
      </c>
      <c r="B79" s="549"/>
      <c r="C79" s="557"/>
      <c r="D79" s="550" t="s">
        <v>1260</v>
      </c>
      <c r="E79" s="552"/>
      <c r="F79" s="552" t="s">
        <v>1261</v>
      </c>
      <c r="G79" s="623" t="str">
        <f>'7.b'!$F$10</f>
        <v>V</v>
      </c>
      <c r="H79" s="552"/>
    </row>
    <row r="80" spans="1:8" s="9" customFormat="1" ht="21" x14ac:dyDescent="0.3">
      <c r="A80" s="393"/>
      <c r="B80" s="549"/>
      <c r="C80" s="557"/>
      <c r="D80" s="550"/>
      <c r="E80" s="552"/>
      <c r="F80" s="552"/>
      <c r="G80" s="551"/>
      <c r="H80" s="552"/>
    </row>
    <row r="81" spans="1:8" s="9" customFormat="1" ht="21" x14ac:dyDescent="0.3">
      <c r="A81" s="393"/>
      <c r="B81" s="733" t="s">
        <v>253</v>
      </c>
      <c r="C81" s="733"/>
      <c r="D81" s="550"/>
      <c r="E81" s="552"/>
      <c r="F81" s="552"/>
      <c r="G81" s="551"/>
      <c r="H81" s="552"/>
    </row>
    <row r="82" spans="1:8" s="9" customFormat="1" ht="21" x14ac:dyDescent="0.3">
      <c r="A82" s="393">
        <v>58</v>
      </c>
      <c r="B82" s="546"/>
      <c r="C82" s="576"/>
      <c r="D82" s="550" t="s">
        <v>58</v>
      </c>
      <c r="E82" s="552" t="s">
        <v>162</v>
      </c>
      <c r="F82" s="552" t="s">
        <v>163</v>
      </c>
      <c r="G82" s="564" t="str">
        <f>'8.a'!$F$25</f>
        <v>V</v>
      </c>
      <c r="H82" s="552" t="s">
        <v>33</v>
      </c>
    </row>
    <row r="83" spans="1:8" s="9" customFormat="1" ht="21" x14ac:dyDescent="0.3">
      <c r="A83" s="393">
        <v>59</v>
      </c>
      <c r="B83" s="546"/>
      <c r="C83" s="576"/>
      <c r="D83" s="550" t="s">
        <v>1262</v>
      </c>
      <c r="E83" s="552"/>
      <c r="F83" s="552" t="s">
        <v>1270</v>
      </c>
      <c r="G83" s="564" t="str">
        <f>'8.a-1'!$F$25</f>
        <v>V</v>
      </c>
      <c r="H83" s="552"/>
    </row>
    <row r="84" spans="1:8" s="9" customFormat="1" ht="21" x14ac:dyDescent="0.3">
      <c r="A84" s="393">
        <v>60</v>
      </c>
      <c r="B84" s="546"/>
      <c r="C84" s="576"/>
      <c r="D84" s="550" t="s">
        <v>1263</v>
      </c>
      <c r="E84" s="552"/>
      <c r="F84" s="552" t="s">
        <v>1264</v>
      </c>
      <c r="G84" s="564" t="str">
        <f>'8.b'!$F$10</f>
        <v>V</v>
      </c>
      <c r="H84" s="552"/>
    </row>
    <row r="85" spans="1:8" s="9" customFormat="1" ht="21" x14ac:dyDescent="0.3">
      <c r="A85" s="393"/>
      <c r="B85" s="557"/>
      <c r="C85" s="557"/>
      <c r="D85" s="550"/>
      <c r="E85" s="552"/>
      <c r="F85" s="552"/>
      <c r="G85" s="551"/>
      <c r="H85" s="552"/>
    </row>
    <row r="86" spans="1:8" s="9" customFormat="1" ht="21" x14ac:dyDescent="0.3">
      <c r="A86" s="393"/>
      <c r="B86" s="733" t="s">
        <v>254</v>
      </c>
      <c r="C86" s="733"/>
      <c r="D86" s="550"/>
      <c r="E86" s="552"/>
      <c r="F86" s="552"/>
      <c r="G86" s="551"/>
      <c r="H86" s="552"/>
    </row>
    <row r="87" spans="1:8" s="9" customFormat="1" ht="21" x14ac:dyDescent="0.3">
      <c r="A87" s="393">
        <v>61</v>
      </c>
      <c r="B87" s="557"/>
      <c r="C87" s="557" t="s">
        <v>59</v>
      </c>
      <c r="D87" s="550" t="s">
        <v>75</v>
      </c>
      <c r="E87" s="552" t="s">
        <v>163</v>
      </c>
      <c r="F87" s="552" t="s">
        <v>164</v>
      </c>
      <c r="G87" s="564">
        <f>'9.a'!$F$14</f>
        <v>0</v>
      </c>
      <c r="H87" s="552" t="s">
        <v>33</v>
      </c>
    </row>
    <row r="88" spans="1:8" s="9" customFormat="1" ht="21" x14ac:dyDescent="0.3">
      <c r="A88" s="393">
        <v>62</v>
      </c>
      <c r="B88" s="557"/>
      <c r="C88" s="557"/>
      <c r="D88" s="559" t="s">
        <v>16</v>
      </c>
      <c r="E88" s="554" t="s">
        <v>99</v>
      </c>
      <c r="F88" s="552" t="s">
        <v>165</v>
      </c>
      <c r="G88" s="564">
        <f>'9.a1'!$I$15</f>
        <v>0</v>
      </c>
      <c r="H88" s="552" t="s">
        <v>33</v>
      </c>
    </row>
    <row r="89" spans="1:8" s="9" customFormat="1" ht="21" x14ac:dyDescent="0.3">
      <c r="A89" s="393">
        <v>63</v>
      </c>
      <c r="B89" s="557"/>
      <c r="C89" s="557"/>
      <c r="D89" s="559" t="s">
        <v>17</v>
      </c>
      <c r="E89" s="554" t="s">
        <v>99</v>
      </c>
      <c r="F89" s="552" t="s">
        <v>166</v>
      </c>
      <c r="G89" s="564">
        <f>'9.a2'!$N$15</f>
        <v>0</v>
      </c>
      <c r="H89" s="552" t="s">
        <v>33</v>
      </c>
    </row>
    <row r="90" spans="1:8" s="9" customFormat="1" ht="21" x14ac:dyDescent="0.3">
      <c r="A90" s="393">
        <v>64</v>
      </c>
      <c r="B90" s="557"/>
      <c r="C90" s="557"/>
      <c r="D90" s="559" t="s">
        <v>10</v>
      </c>
      <c r="E90" s="554" t="s">
        <v>99</v>
      </c>
      <c r="F90" s="552" t="s">
        <v>167</v>
      </c>
      <c r="G90" s="564">
        <f>'9.a3'!$F$17</f>
        <v>0</v>
      </c>
      <c r="H90" s="552" t="s">
        <v>33</v>
      </c>
    </row>
    <row r="91" spans="1:8" s="9" customFormat="1" ht="21" x14ac:dyDescent="0.3">
      <c r="A91" s="393">
        <v>65</v>
      </c>
      <c r="B91" s="557"/>
      <c r="C91" s="557" t="s">
        <v>26</v>
      </c>
      <c r="D91" s="550" t="s">
        <v>66</v>
      </c>
      <c r="E91" s="552" t="s">
        <v>168</v>
      </c>
      <c r="F91" s="552" t="s">
        <v>169</v>
      </c>
      <c r="G91" s="564">
        <f>'9.b1'!$H$15</f>
        <v>0</v>
      </c>
      <c r="H91" s="552" t="s">
        <v>33</v>
      </c>
    </row>
    <row r="92" spans="1:8" s="9" customFormat="1" ht="21" x14ac:dyDescent="0.3">
      <c r="A92" s="393">
        <v>66</v>
      </c>
      <c r="B92" s="557"/>
      <c r="C92" s="557"/>
      <c r="D92" s="550" t="s">
        <v>67</v>
      </c>
      <c r="E92" s="552" t="s">
        <v>170</v>
      </c>
      <c r="F92" s="552" t="s">
        <v>171</v>
      </c>
      <c r="G92" s="564">
        <f>'9.b2'!$H$19</f>
        <v>0</v>
      </c>
      <c r="H92" s="552" t="s">
        <v>33</v>
      </c>
    </row>
    <row r="93" spans="1:8" s="9" customFormat="1" ht="31.2" x14ac:dyDescent="0.3">
      <c r="A93" s="393">
        <v>67</v>
      </c>
      <c r="B93" s="557"/>
      <c r="C93" s="557" t="s">
        <v>60</v>
      </c>
      <c r="D93" s="550" t="s">
        <v>68</v>
      </c>
      <c r="E93" s="552" t="s">
        <v>172</v>
      </c>
      <c r="F93" s="552" t="s">
        <v>173</v>
      </c>
      <c r="G93" s="564">
        <f>'9.c'!$K$14</f>
        <v>0</v>
      </c>
      <c r="H93" s="552" t="s">
        <v>33</v>
      </c>
    </row>
    <row r="94" spans="1:8" s="9" customFormat="1" ht="21" x14ac:dyDescent="0.3">
      <c r="A94" s="393">
        <v>68</v>
      </c>
      <c r="B94" s="557"/>
      <c r="C94" s="557"/>
      <c r="D94" s="553" t="s">
        <v>174</v>
      </c>
      <c r="E94" s="554" t="s">
        <v>99</v>
      </c>
      <c r="F94" s="552" t="s">
        <v>175</v>
      </c>
      <c r="G94" s="564">
        <f>'9.c1'!$F$17</f>
        <v>0</v>
      </c>
      <c r="H94" s="552" t="s">
        <v>33</v>
      </c>
    </row>
    <row r="95" spans="1:8" s="9" customFormat="1" ht="21" x14ac:dyDescent="0.3">
      <c r="A95" s="393">
        <v>69</v>
      </c>
      <c r="B95" s="557"/>
      <c r="C95" s="557" t="s">
        <v>61</v>
      </c>
      <c r="D95" s="550" t="s">
        <v>69</v>
      </c>
      <c r="E95" s="552" t="s">
        <v>176</v>
      </c>
      <c r="F95" s="552" t="s">
        <v>177</v>
      </c>
      <c r="G95" s="564">
        <f>'9.d1'!$G$16</f>
        <v>0</v>
      </c>
      <c r="H95" s="552" t="s">
        <v>33</v>
      </c>
    </row>
    <row r="96" spans="1:8" s="9" customFormat="1" ht="21" x14ac:dyDescent="0.3">
      <c r="A96" s="393">
        <v>70</v>
      </c>
      <c r="B96" s="557"/>
      <c r="C96" s="557"/>
      <c r="D96" s="550" t="s">
        <v>178</v>
      </c>
      <c r="E96" s="552" t="s">
        <v>82</v>
      </c>
      <c r="F96" s="552" t="s">
        <v>179</v>
      </c>
      <c r="G96" s="564">
        <f>'9.d1-1'!$G$17</f>
        <v>0</v>
      </c>
      <c r="H96" s="552" t="s">
        <v>33</v>
      </c>
    </row>
    <row r="97" spans="1:8" s="9" customFormat="1" ht="21" x14ac:dyDescent="0.3">
      <c r="A97" s="393">
        <v>71</v>
      </c>
      <c r="B97" s="557"/>
      <c r="C97" s="557"/>
      <c r="D97" s="550" t="s">
        <v>70</v>
      </c>
      <c r="E97" s="552" t="s">
        <v>180</v>
      </c>
      <c r="F97" s="552" t="s">
        <v>181</v>
      </c>
      <c r="G97" s="564">
        <f>'9.d2'!$G$15</f>
        <v>0</v>
      </c>
      <c r="H97" s="552" t="s">
        <v>33</v>
      </c>
    </row>
    <row r="98" spans="1:8" s="9" customFormat="1" ht="21" x14ac:dyDescent="0.3">
      <c r="A98" s="393">
        <v>72</v>
      </c>
      <c r="B98" s="557"/>
      <c r="C98" s="557"/>
      <c r="D98" s="550" t="s">
        <v>182</v>
      </c>
      <c r="E98" s="552"/>
      <c r="F98" s="552" t="s">
        <v>183</v>
      </c>
      <c r="G98" s="564">
        <f>'9.d2-1'!$G$17</f>
        <v>0</v>
      </c>
      <c r="H98" s="552" t="s">
        <v>33</v>
      </c>
    </row>
    <row r="99" spans="1:8" s="9" customFormat="1" ht="21" x14ac:dyDescent="0.3">
      <c r="A99" s="393">
        <v>73</v>
      </c>
      <c r="B99" s="557"/>
      <c r="C99" s="557" t="s">
        <v>62</v>
      </c>
      <c r="D99" s="550" t="s">
        <v>71</v>
      </c>
      <c r="E99" s="552" t="s">
        <v>184</v>
      </c>
      <c r="F99" s="552" t="s">
        <v>185</v>
      </c>
      <c r="G99" s="564">
        <f>'9.e1'!$G$15</f>
        <v>0</v>
      </c>
      <c r="H99" s="552" t="s">
        <v>33</v>
      </c>
    </row>
    <row r="100" spans="1:8" s="9" customFormat="1" ht="21" x14ac:dyDescent="0.3">
      <c r="A100" s="393">
        <v>74</v>
      </c>
      <c r="B100" s="557"/>
      <c r="C100" s="566" t="s">
        <v>186</v>
      </c>
      <c r="D100" s="565" t="s">
        <v>34</v>
      </c>
      <c r="E100" s="552" t="s">
        <v>149</v>
      </c>
      <c r="F100" s="552" t="s">
        <v>187</v>
      </c>
      <c r="G100" s="564">
        <f>'9.e1-1'!$H$21</f>
        <v>0</v>
      </c>
      <c r="H100" s="552" t="s">
        <v>33</v>
      </c>
    </row>
    <row r="101" spans="1:8" s="9" customFormat="1" ht="21" x14ac:dyDescent="0.3">
      <c r="A101" s="393">
        <v>75</v>
      </c>
      <c r="B101" s="557"/>
      <c r="C101" s="566" t="s">
        <v>186</v>
      </c>
      <c r="D101" s="565" t="s">
        <v>35</v>
      </c>
      <c r="E101" s="552" t="s">
        <v>149</v>
      </c>
      <c r="F101" s="552" t="s">
        <v>188</v>
      </c>
      <c r="G101" s="564">
        <f>'9.e1-2'!$L$27</f>
        <v>0</v>
      </c>
      <c r="H101" s="552" t="s">
        <v>33</v>
      </c>
    </row>
    <row r="102" spans="1:8" s="9" customFormat="1" ht="21" x14ac:dyDescent="0.3">
      <c r="A102" s="393">
        <v>76</v>
      </c>
      <c r="B102" s="557"/>
      <c r="C102" s="566" t="s">
        <v>186</v>
      </c>
      <c r="D102" s="565" t="s">
        <v>36</v>
      </c>
      <c r="E102" s="552" t="s">
        <v>149</v>
      </c>
      <c r="F102" s="552" t="s">
        <v>189</v>
      </c>
      <c r="G102" s="564">
        <f>'9.e1-3'!$K$20</f>
        <v>0</v>
      </c>
      <c r="H102" s="552" t="s">
        <v>33</v>
      </c>
    </row>
    <row r="103" spans="1:8" s="9" customFormat="1" ht="21" x14ac:dyDescent="0.3">
      <c r="A103" s="393">
        <v>77</v>
      </c>
      <c r="B103" s="557"/>
      <c r="C103" s="566"/>
      <c r="D103" s="550" t="s">
        <v>72</v>
      </c>
      <c r="E103" s="552" t="s">
        <v>190</v>
      </c>
      <c r="F103" s="552" t="s">
        <v>191</v>
      </c>
      <c r="G103" s="564">
        <f>'9.e2'!$H$16</f>
        <v>0</v>
      </c>
      <c r="H103" s="552" t="s">
        <v>33</v>
      </c>
    </row>
    <row r="104" spans="1:8" s="9" customFormat="1" ht="21" x14ac:dyDescent="0.3">
      <c r="A104" s="393"/>
      <c r="B104" s="557"/>
      <c r="C104" s="566"/>
      <c r="D104" s="628" t="s">
        <v>192</v>
      </c>
      <c r="E104" s="629" t="s">
        <v>82</v>
      </c>
      <c r="F104" s="629" t="s">
        <v>193</v>
      </c>
      <c r="G104" s="631" t="s">
        <v>82</v>
      </c>
      <c r="H104" s="552" t="s">
        <v>33</v>
      </c>
    </row>
    <row r="105" spans="1:8" s="9" customFormat="1" ht="34.5" customHeight="1" x14ac:dyDescent="0.3">
      <c r="A105" s="393">
        <v>78</v>
      </c>
      <c r="B105" s="557"/>
      <c r="C105" s="557" t="s">
        <v>63</v>
      </c>
      <c r="D105" s="550" t="s">
        <v>73</v>
      </c>
      <c r="E105" s="552" t="s">
        <v>194</v>
      </c>
      <c r="F105" s="552" t="s">
        <v>195</v>
      </c>
      <c r="G105" s="564">
        <f>'9.f1'!$I$19</f>
        <v>0</v>
      </c>
      <c r="H105" s="552" t="s">
        <v>33</v>
      </c>
    </row>
    <row r="106" spans="1:8" s="9" customFormat="1" ht="21" x14ac:dyDescent="0.3">
      <c r="A106" s="393">
        <v>79</v>
      </c>
      <c r="B106" s="557"/>
      <c r="C106" s="557"/>
      <c r="D106" s="550" t="s">
        <v>196</v>
      </c>
      <c r="E106" s="552" t="s">
        <v>194</v>
      </c>
      <c r="F106" s="552" t="s">
        <v>197</v>
      </c>
      <c r="G106" s="564">
        <f>'9.f1-1'!$G$32</f>
        <v>0</v>
      </c>
      <c r="H106" s="552" t="s">
        <v>33</v>
      </c>
    </row>
    <row r="107" spans="1:8" s="9" customFormat="1" ht="21" x14ac:dyDescent="0.3">
      <c r="A107" s="393">
        <v>80</v>
      </c>
      <c r="B107" s="557"/>
      <c r="C107" s="557"/>
      <c r="D107" s="550" t="s">
        <v>74</v>
      </c>
      <c r="E107" s="552" t="s">
        <v>198</v>
      </c>
      <c r="F107" s="552" t="s">
        <v>199</v>
      </c>
      <c r="G107" s="564">
        <f>'9.f2'!$E$16</f>
        <v>0</v>
      </c>
      <c r="H107" s="552" t="s">
        <v>76</v>
      </c>
    </row>
    <row r="108" spans="1:8" s="9" customFormat="1" ht="31.2" x14ac:dyDescent="0.3">
      <c r="A108" s="393">
        <v>81</v>
      </c>
      <c r="B108" s="557"/>
      <c r="C108" s="557"/>
      <c r="D108" s="550" t="s">
        <v>1218</v>
      </c>
      <c r="E108" s="552" t="s">
        <v>200</v>
      </c>
      <c r="F108" s="552" t="s">
        <v>201</v>
      </c>
      <c r="G108" s="564">
        <f>'9.f3'!$G$14</f>
        <v>0</v>
      </c>
      <c r="H108" s="552" t="s">
        <v>76</v>
      </c>
    </row>
    <row r="109" spans="1:8" s="9" customFormat="1" ht="21" x14ac:dyDescent="0.3">
      <c r="A109" s="393">
        <v>82</v>
      </c>
      <c r="B109" s="557"/>
      <c r="C109" s="557"/>
      <c r="D109" s="550" t="s">
        <v>202</v>
      </c>
      <c r="E109" s="552" t="s">
        <v>203</v>
      </c>
      <c r="F109" s="552" t="s">
        <v>204</v>
      </c>
      <c r="G109" s="564">
        <f>'9.f4-1, 2, 3'!$F$15</f>
        <v>0</v>
      </c>
      <c r="H109" s="552" t="s">
        <v>76</v>
      </c>
    </row>
    <row r="110" spans="1:8" s="9" customFormat="1" ht="21" x14ac:dyDescent="0.3">
      <c r="A110" s="393">
        <v>83</v>
      </c>
      <c r="B110" s="557"/>
      <c r="C110" s="557"/>
      <c r="D110" s="550" t="s">
        <v>205</v>
      </c>
      <c r="E110" s="552" t="s">
        <v>82</v>
      </c>
      <c r="F110" s="552" t="s">
        <v>206</v>
      </c>
      <c r="G110" s="564">
        <f>'9.f4-1, 2, 3'!$F$29</f>
        <v>0</v>
      </c>
      <c r="H110" s="552" t="s">
        <v>76</v>
      </c>
    </row>
    <row r="111" spans="1:8" s="9" customFormat="1" ht="31.2" x14ac:dyDescent="0.3">
      <c r="A111" s="393">
        <v>84</v>
      </c>
      <c r="B111" s="557"/>
      <c r="C111" s="557"/>
      <c r="D111" s="550" t="s">
        <v>207</v>
      </c>
      <c r="E111" s="552" t="s">
        <v>82</v>
      </c>
      <c r="F111" s="552" t="s">
        <v>208</v>
      </c>
      <c r="G111" s="564">
        <f>'9.f4-1, 2, 3'!$F$43</f>
        <v>0</v>
      </c>
      <c r="H111" s="552" t="s">
        <v>76</v>
      </c>
    </row>
    <row r="112" spans="1:8" s="9" customFormat="1" ht="21" x14ac:dyDescent="0.3">
      <c r="A112" s="393">
        <v>85</v>
      </c>
      <c r="B112" s="557"/>
      <c r="C112" s="566" t="s">
        <v>209</v>
      </c>
      <c r="D112" s="565" t="s">
        <v>28</v>
      </c>
      <c r="E112" s="552" t="s">
        <v>149</v>
      </c>
      <c r="F112" s="552" t="s">
        <v>210</v>
      </c>
      <c r="G112" s="564">
        <f>'9.g1'!$I$24</f>
        <v>0</v>
      </c>
      <c r="H112" s="552" t="s">
        <v>76</v>
      </c>
    </row>
    <row r="113" spans="1:8" s="9" customFormat="1" ht="21" x14ac:dyDescent="0.3">
      <c r="A113" s="393">
        <v>86</v>
      </c>
      <c r="B113" s="557"/>
      <c r="C113" s="566" t="s">
        <v>211</v>
      </c>
      <c r="D113" s="565" t="s">
        <v>3</v>
      </c>
      <c r="E113" s="552" t="s">
        <v>149</v>
      </c>
      <c r="F113" s="552" t="s">
        <v>212</v>
      </c>
      <c r="G113" s="564">
        <f>'9.g2'!$H$38</f>
        <v>0</v>
      </c>
      <c r="H113" s="552" t="s">
        <v>76</v>
      </c>
    </row>
    <row r="114" spans="1:8" s="9" customFormat="1" ht="21" x14ac:dyDescent="0.3">
      <c r="A114" s="393">
        <v>87</v>
      </c>
      <c r="B114" s="557"/>
      <c r="C114" s="566" t="s">
        <v>213</v>
      </c>
      <c r="D114" s="565" t="s">
        <v>4</v>
      </c>
      <c r="E114" s="552" t="s">
        <v>149</v>
      </c>
      <c r="F114" s="552" t="s">
        <v>214</v>
      </c>
      <c r="G114" s="564">
        <f>'9.g3'!$N$18</f>
        <v>0</v>
      </c>
      <c r="H114" s="552" t="s">
        <v>76</v>
      </c>
    </row>
    <row r="115" spans="1:8" s="9" customFormat="1" ht="21" x14ac:dyDescent="0.3">
      <c r="A115" s="393">
        <v>88</v>
      </c>
      <c r="B115" s="557"/>
      <c r="C115" s="566" t="s">
        <v>215</v>
      </c>
      <c r="D115" s="565" t="s">
        <v>6</v>
      </c>
      <c r="E115" s="552" t="s">
        <v>149</v>
      </c>
      <c r="F115" s="552" t="s">
        <v>216</v>
      </c>
      <c r="G115" s="564">
        <f>'9.g4'!$G$13</f>
        <v>0</v>
      </c>
      <c r="H115" s="552" t="s">
        <v>76</v>
      </c>
    </row>
    <row r="116" spans="1:8" s="9" customFormat="1" ht="21" x14ac:dyDescent="0.3">
      <c r="A116" s="393">
        <v>89</v>
      </c>
      <c r="B116" s="557"/>
      <c r="C116" s="566"/>
      <c r="D116" s="550" t="s">
        <v>1271</v>
      </c>
      <c r="E116" s="552"/>
      <c r="F116" s="552"/>
      <c r="G116" s="564">
        <f>'Tambahan 2'!$F$46</f>
        <v>0</v>
      </c>
      <c r="H116" s="552"/>
    </row>
    <row r="117" spans="1:8" s="9" customFormat="1" ht="21" x14ac:dyDescent="0.3">
      <c r="A117" s="737" t="s">
        <v>1265</v>
      </c>
      <c r="B117" s="737"/>
      <c r="C117" s="737"/>
      <c r="D117" s="737"/>
      <c r="E117" s="737"/>
      <c r="F117" s="737"/>
      <c r="G117" s="624">
        <f>COUNTIF(G8:G115,"V")</f>
        <v>54</v>
      </c>
      <c r="H117" s="624"/>
    </row>
    <row r="118" spans="1:8" s="9" customFormat="1" ht="21" x14ac:dyDescent="0.3">
      <c r="A118" s="734" t="s">
        <v>1266</v>
      </c>
      <c r="B118" s="735"/>
      <c r="C118" s="735"/>
      <c r="D118" s="735"/>
      <c r="E118" s="735"/>
      <c r="F118" s="736"/>
      <c r="G118" s="625">
        <f>G117/89</f>
        <v>0.6067415730337079</v>
      </c>
      <c r="H118" s="624"/>
    </row>
    <row r="119" spans="1:8" s="9" customFormat="1" ht="21" x14ac:dyDescent="0.3">
      <c r="A119" s="20"/>
      <c r="B119" s="134"/>
      <c r="C119" s="595"/>
      <c r="D119" s="596"/>
      <c r="E119" s="597"/>
      <c r="F119" s="597"/>
      <c r="G119" s="597"/>
      <c r="H119" s="597"/>
    </row>
    <row r="120" spans="1:8" s="9" customFormat="1" ht="21" x14ac:dyDescent="0.3">
      <c r="A120" s="567"/>
      <c r="B120" s="568"/>
      <c r="C120" s="577"/>
      <c r="D120" s="569"/>
      <c r="E120" s="570"/>
      <c r="F120" s="571"/>
      <c r="G120" s="572"/>
      <c r="H120" s="573"/>
    </row>
    <row r="121" spans="1:8" s="9" customFormat="1" ht="21" x14ac:dyDescent="0.3">
      <c r="A121" s="10"/>
      <c r="B121" s="579"/>
      <c r="C121" s="580"/>
      <c r="D121" s="581"/>
      <c r="E121" s="582"/>
      <c r="F121" s="552"/>
      <c r="G121" s="583"/>
      <c r="H121" s="584"/>
    </row>
    <row r="122" spans="1:8" s="9" customFormat="1" ht="21" x14ac:dyDescent="0.3">
      <c r="A122" s="10"/>
      <c r="B122" s="585"/>
      <c r="C122" s="586"/>
      <c r="D122" s="587"/>
      <c r="E122" s="588" t="s">
        <v>217</v>
      </c>
      <c r="F122" s="589" t="s">
        <v>218</v>
      </c>
      <c r="G122" s="590"/>
      <c r="H122" s="591"/>
    </row>
    <row r="123" spans="1:8" s="9" customFormat="1" ht="21" x14ac:dyDescent="0.3">
      <c r="A123" s="10"/>
      <c r="B123" s="728" t="s">
        <v>219</v>
      </c>
      <c r="C123" s="729"/>
      <c r="D123" s="587" t="s">
        <v>34</v>
      </c>
      <c r="E123" s="588"/>
      <c r="F123" s="588" t="s">
        <v>220</v>
      </c>
      <c r="G123" s="588"/>
      <c r="H123" s="591" t="s">
        <v>65</v>
      </c>
    </row>
    <row r="124" spans="1:8" s="9" customFormat="1" ht="21" x14ac:dyDescent="0.3">
      <c r="A124" s="10"/>
      <c r="B124" s="730"/>
      <c r="C124" s="731"/>
      <c r="D124" s="587" t="s">
        <v>35</v>
      </c>
      <c r="E124" s="588"/>
      <c r="F124" s="588" t="s">
        <v>220</v>
      </c>
      <c r="G124" s="588"/>
      <c r="H124" s="591" t="s">
        <v>65</v>
      </c>
    </row>
    <row r="125" spans="1:8" s="9" customFormat="1" ht="21" x14ac:dyDescent="0.3">
      <c r="A125" s="10"/>
      <c r="B125" s="730"/>
      <c r="C125" s="731"/>
      <c r="D125" s="587" t="s">
        <v>36</v>
      </c>
      <c r="E125" s="588"/>
      <c r="F125" s="588" t="s">
        <v>220</v>
      </c>
      <c r="G125" s="588"/>
      <c r="H125" s="591" t="s">
        <v>65</v>
      </c>
    </row>
    <row r="126" spans="1:8" s="9" customFormat="1" ht="21" x14ac:dyDescent="0.3">
      <c r="A126" s="10"/>
      <c r="B126" s="728" t="s">
        <v>221</v>
      </c>
      <c r="C126" s="729"/>
      <c r="D126" s="587" t="s">
        <v>28</v>
      </c>
      <c r="E126" s="588"/>
      <c r="F126" s="589" t="s">
        <v>220</v>
      </c>
      <c r="G126" s="590"/>
      <c r="H126" s="591" t="s">
        <v>32</v>
      </c>
    </row>
    <row r="127" spans="1:8" s="9" customFormat="1" ht="21" x14ac:dyDescent="0.3">
      <c r="A127" s="10"/>
      <c r="B127" s="728" t="s">
        <v>222</v>
      </c>
      <c r="C127" s="729"/>
      <c r="D127" s="587" t="s">
        <v>3</v>
      </c>
      <c r="E127" s="588"/>
      <c r="F127" s="589" t="s">
        <v>220</v>
      </c>
      <c r="G127" s="590"/>
      <c r="H127" s="591" t="s">
        <v>32</v>
      </c>
    </row>
    <row r="128" spans="1:8" s="9" customFormat="1" ht="21" x14ac:dyDescent="0.3">
      <c r="A128" s="10"/>
      <c r="B128" s="728" t="s">
        <v>223</v>
      </c>
      <c r="C128" s="729"/>
      <c r="D128" s="587" t="s">
        <v>4</v>
      </c>
      <c r="E128" s="588"/>
      <c r="F128" s="589" t="s">
        <v>220</v>
      </c>
      <c r="G128" s="590"/>
      <c r="H128" s="591" t="s">
        <v>32</v>
      </c>
    </row>
    <row r="129" spans="1:8" ht="21" x14ac:dyDescent="0.3">
      <c r="A129" s="10"/>
      <c r="B129" s="728" t="s">
        <v>224</v>
      </c>
      <c r="C129" s="729"/>
      <c r="D129" s="587" t="s">
        <v>37</v>
      </c>
      <c r="E129" s="588" t="s">
        <v>225</v>
      </c>
      <c r="F129" s="589"/>
      <c r="G129" s="590"/>
      <c r="H129" s="591" t="s">
        <v>33</v>
      </c>
    </row>
    <row r="130" spans="1:8" ht="21" x14ac:dyDescent="0.3">
      <c r="A130" s="10"/>
      <c r="B130" s="728" t="s">
        <v>226</v>
      </c>
      <c r="C130" s="729"/>
      <c r="D130" s="587" t="s">
        <v>5</v>
      </c>
      <c r="E130" s="588"/>
      <c r="F130" s="589" t="s">
        <v>227</v>
      </c>
      <c r="G130" s="590"/>
      <c r="H130" s="591" t="s">
        <v>32</v>
      </c>
    </row>
    <row r="131" spans="1:8" ht="21" x14ac:dyDescent="0.3">
      <c r="A131" s="10"/>
      <c r="B131" s="728" t="s">
        <v>228</v>
      </c>
      <c r="C131" s="729"/>
      <c r="D131" s="587" t="s">
        <v>27</v>
      </c>
      <c r="E131" s="588"/>
      <c r="F131" s="589" t="s">
        <v>229</v>
      </c>
      <c r="G131" s="590"/>
      <c r="H131" s="591" t="s">
        <v>32</v>
      </c>
    </row>
    <row r="132" spans="1:8" ht="21" x14ac:dyDescent="0.3">
      <c r="A132" s="10"/>
      <c r="B132" s="728" t="s">
        <v>230</v>
      </c>
      <c r="C132" s="729"/>
      <c r="D132" s="587" t="s">
        <v>6</v>
      </c>
      <c r="E132" s="588"/>
      <c r="F132" s="589" t="s">
        <v>220</v>
      </c>
      <c r="G132" s="590"/>
      <c r="H132" s="591" t="s">
        <v>65</v>
      </c>
    </row>
    <row r="133" spans="1:8" ht="21" x14ac:dyDescent="0.3">
      <c r="A133" s="10"/>
      <c r="B133" s="7"/>
      <c r="C133" s="137"/>
      <c r="E133" s="592"/>
      <c r="F133" s="593"/>
      <c r="H133" s="594"/>
    </row>
    <row r="134" spans="1:8" ht="21.6" thickBot="1" x14ac:dyDescent="0.35">
      <c r="A134" s="617"/>
      <c r="B134" s="15"/>
      <c r="C134" s="136"/>
      <c r="D134" s="136"/>
      <c r="E134" s="16"/>
      <c r="F134" s="17"/>
      <c r="G134" s="138"/>
      <c r="H134" s="11"/>
    </row>
    <row r="135" spans="1:8" ht="21" x14ac:dyDescent="0.3">
      <c r="A135" s="18"/>
      <c r="B135" s="19"/>
      <c r="C135" s="578"/>
      <c r="D135" s="135"/>
      <c r="E135" s="18"/>
      <c r="F135" s="18"/>
      <c r="G135" s="18"/>
      <c r="H135" s="9"/>
    </row>
  </sheetData>
  <mergeCells count="21">
    <mergeCell ref="A118:F118"/>
    <mergeCell ref="B51:C51"/>
    <mergeCell ref="B76:C76"/>
    <mergeCell ref="B81:C81"/>
    <mergeCell ref="B86:C86"/>
    <mergeCell ref="A117:F117"/>
    <mergeCell ref="B7:C7"/>
    <mergeCell ref="B10:C10"/>
    <mergeCell ref="B13:C13"/>
    <mergeCell ref="B20:C20"/>
    <mergeCell ref="B44:C44"/>
    <mergeCell ref="B123:C123"/>
    <mergeCell ref="B124:C124"/>
    <mergeCell ref="B125:C125"/>
    <mergeCell ref="B132:C132"/>
    <mergeCell ref="B131:C131"/>
    <mergeCell ref="B126:C126"/>
    <mergeCell ref="B127:C127"/>
    <mergeCell ref="B128:C128"/>
    <mergeCell ref="B129:C129"/>
    <mergeCell ref="B130:C130"/>
  </mergeCells>
  <pageMargins left="0.7" right="0.7" top="0.75" bottom="0.75" header="0.3" footer="0.3"/>
  <pageSetup paperSize="9" scale="55"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7030A0"/>
  </sheetPr>
  <dimension ref="B3:E39"/>
  <sheetViews>
    <sheetView showGridLines="0" workbookViewId="0"/>
  </sheetViews>
  <sheetFormatPr defaultRowHeight="14.4" x14ac:dyDescent="0.3"/>
  <cols>
    <col min="1" max="1" width="3.33203125" customWidth="1"/>
    <col min="2" max="2" width="6.5546875" customWidth="1"/>
    <col min="3" max="3" width="27.88671875" customWidth="1"/>
    <col min="4" max="4" width="45.5546875" customWidth="1"/>
    <col min="5" max="5" width="42.88671875" customWidth="1"/>
  </cols>
  <sheetData>
    <row r="3" spans="2:3" ht="15.6" x14ac:dyDescent="0.3">
      <c r="B3" s="102" t="s">
        <v>605</v>
      </c>
    </row>
    <row r="4" spans="2:3" x14ac:dyDescent="0.3">
      <c r="B4" s="109" t="s">
        <v>368</v>
      </c>
    </row>
    <row r="5" spans="2:3" ht="13.5" customHeight="1" x14ac:dyDescent="0.3">
      <c r="B5" s="109"/>
    </row>
    <row r="6" spans="2:3" ht="20.100000000000001" hidden="1" customHeight="1" x14ac:dyDescent="0.3">
      <c r="B6" s="124" t="s">
        <v>582</v>
      </c>
      <c r="C6" s="75"/>
    </row>
    <row r="7" spans="2:3" ht="18" hidden="1" customHeight="1" x14ac:dyDescent="0.3">
      <c r="B7" s="124" t="s">
        <v>583</v>
      </c>
      <c r="C7" s="75"/>
    </row>
    <row r="8" spans="2:3" ht="18.899999999999999" hidden="1" customHeight="1" x14ac:dyDescent="0.3">
      <c r="B8" s="124" t="s">
        <v>584</v>
      </c>
      <c r="C8" s="75"/>
    </row>
    <row r="9" spans="2:3" ht="14.1" hidden="1" customHeight="1" x14ac:dyDescent="0.3">
      <c r="B9" s="125" t="s">
        <v>585</v>
      </c>
      <c r="C9" s="75"/>
    </row>
    <row r="10" spans="2:3" ht="12.6" hidden="1" customHeight="1" x14ac:dyDescent="0.3">
      <c r="B10" s="124" t="s">
        <v>586</v>
      </c>
      <c r="C10" s="75"/>
    </row>
    <row r="11" spans="2:3" ht="15" hidden="1" customHeight="1" x14ac:dyDescent="0.3">
      <c r="B11" s="124" t="s">
        <v>587</v>
      </c>
      <c r="C11" s="75"/>
    </row>
    <row r="12" spans="2:3" ht="14.4" hidden="1" customHeight="1" x14ac:dyDescent="0.3">
      <c r="B12" s="124" t="s">
        <v>588</v>
      </c>
      <c r="C12" s="75"/>
    </row>
    <row r="13" spans="2:3" ht="13.5" hidden="1" customHeight="1" x14ac:dyDescent="0.3">
      <c r="B13" s="124" t="s">
        <v>602</v>
      </c>
      <c r="C13" s="75"/>
    </row>
    <row r="14" spans="2:3" ht="30.6" hidden="1" customHeight="1" x14ac:dyDescent="0.3">
      <c r="B14" s="124" t="s">
        <v>603</v>
      </c>
      <c r="C14" s="75"/>
    </row>
    <row r="15" spans="2:3" hidden="1" x14ac:dyDescent="0.3">
      <c r="B15" s="124" t="s">
        <v>604</v>
      </c>
      <c r="C15" s="75"/>
    </row>
    <row r="16" spans="2:3" x14ac:dyDescent="0.3">
      <c r="B16" s="123" t="s">
        <v>1140</v>
      </c>
    </row>
    <row r="17" spans="2:5" x14ac:dyDescent="0.3">
      <c r="B17" s="119" t="s">
        <v>238</v>
      </c>
      <c r="C17" s="120" t="s">
        <v>409</v>
      </c>
      <c r="D17" s="120" t="s">
        <v>598</v>
      </c>
      <c r="E17" s="120" t="s">
        <v>599</v>
      </c>
    </row>
    <row r="18" spans="2:5" x14ac:dyDescent="0.3">
      <c r="B18" s="121">
        <v>1</v>
      </c>
      <c r="C18" s="122">
        <v>2</v>
      </c>
      <c r="D18" s="122">
        <v>3</v>
      </c>
      <c r="E18" s="122">
        <v>4</v>
      </c>
    </row>
    <row r="19" spans="2:5" x14ac:dyDescent="0.3">
      <c r="B19" s="113">
        <v>1</v>
      </c>
      <c r="C19" s="67" t="s">
        <v>82</v>
      </c>
      <c r="D19" s="67"/>
      <c r="E19" s="67" t="s">
        <v>82</v>
      </c>
    </row>
    <row r="20" spans="2:5" x14ac:dyDescent="0.3">
      <c r="B20" s="113">
        <v>2</v>
      </c>
      <c r="C20" s="67" t="s">
        <v>82</v>
      </c>
      <c r="D20" s="67"/>
      <c r="E20" s="67" t="s">
        <v>82</v>
      </c>
    </row>
    <row r="21" spans="2:5" x14ac:dyDescent="0.3">
      <c r="B21" s="113">
        <v>3</v>
      </c>
      <c r="C21" s="67" t="s">
        <v>82</v>
      </c>
      <c r="D21" s="67"/>
      <c r="E21" s="67" t="s">
        <v>82</v>
      </c>
    </row>
    <row r="22" spans="2:5" x14ac:dyDescent="0.3">
      <c r="B22" s="113">
        <v>4</v>
      </c>
      <c r="C22" s="67" t="s">
        <v>82</v>
      </c>
      <c r="D22" s="67"/>
      <c r="E22" s="67" t="s">
        <v>82</v>
      </c>
    </row>
    <row r="23" spans="2:5" x14ac:dyDescent="0.3">
      <c r="B23" s="113">
        <v>5</v>
      </c>
      <c r="C23" s="67" t="s">
        <v>82</v>
      </c>
      <c r="D23" s="67"/>
      <c r="E23" s="67" t="s">
        <v>82</v>
      </c>
    </row>
    <row r="24" spans="2:5" x14ac:dyDescent="0.3">
      <c r="B24" s="113">
        <v>6</v>
      </c>
      <c r="C24" s="67" t="s">
        <v>82</v>
      </c>
      <c r="D24" s="67"/>
      <c r="E24" s="67" t="s">
        <v>82</v>
      </c>
    </row>
    <row r="25" spans="2:5" x14ac:dyDescent="0.3">
      <c r="B25" s="113">
        <v>7</v>
      </c>
      <c r="C25" s="67" t="s">
        <v>82</v>
      </c>
      <c r="D25" s="67"/>
      <c r="E25" s="67" t="s">
        <v>82</v>
      </c>
    </row>
    <row r="26" spans="2:5" x14ac:dyDescent="0.3">
      <c r="B26" s="113">
        <v>8</v>
      </c>
      <c r="C26" s="67" t="s">
        <v>82</v>
      </c>
      <c r="D26" s="67"/>
      <c r="E26" s="67" t="s">
        <v>82</v>
      </c>
    </row>
    <row r="27" spans="2:5" x14ac:dyDescent="0.3">
      <c r="B27" s="113">
        <v>9</v>
      </c>
      <c r="C27" s="67" t="s">
        <v>82</v>
      </c>
      <c r="D27" s="67"/>
      <c r="E27" s="67" t="s">
        <v>82</v>
      </c>
    </row>
    <row r="28" spans="2:5" x14ac:dyDescent="0.3">
      <c r="B28" s="113">
        <v>10</v>
      </c>
      <c r="C28" s="67" t="s">
        <v>82</v>
      </c>
      <c r="D28" s="67"/>
      <c r="E28" s="67" t="s">
        <v>82</v>
      </c>
    </row>
    <row r="29" spans="2:5" x14ac:dyDescent="0.3">
      <c r="B29" s="113">
        <v>11</v>
      </c>
      <c r="C29" s="67" t="s">
        <v>82</v>
      </c>
      <c r="D29" s="67"/>
      <c r="E29" s="67" t="s">
        <v>82</v>
      </c>
    </row>
    <row r="30" spans="2:5" x14ac:dyDescent="0.3">
      <c r="B30" s="113">
        <v>12</v>
      </c>
      <c r="C30" s="67" t="s">
        <v>82</v>
      </c>
      <c r="D30" s="67"/>
      <c r="E30" s="67" t="s">
        <v>82</v>
      </c>
    </row>
    <row r="31" spans="2:5" x14ac:dyDescent="0.3">
      <c r="B31" s="113">
        <v>13</v>
      </c>
      <c r="C31" s="67" t="s">
        <v>82</v>
      </c>
      <c r="D31" s="67"/>
      <c r="E31" s="67" t="s">
        <v>82</v>
      </c>
    </row>
    <row r="32" spans="2:5" x14ac:dyDescent="0.3">
      <c r="B32" s="113">
        <v>14</v>
      </c>
      <c r="C32" s="67" t="s">
        <v>82</v>
      </c>
      <c r="D32" s="67"/>
      <c r="E32" s="67" t="s">
        <v>82</v>
      </c>
    </row>
    <row r="33" spans="2:5" x14ac:dyDescent="0.3">
      <c r="B33" s="113" t="s">
        <v>365</v>
      </c>
      <c r="C33" s="67" t="s">
        <v>82</v>
      </c>
      <c r="D33" s="67"/>
      <c r="E33" s="67" t="s">
        <v>82</v>
      </c>
    </row>
    <row r="34" spans="2:5" x14ac:dyDescent="0.3">
      <c r="B34" s="831" t="s">
        <v>1168</v>
      </c>
      <c r="C34" s="832"/>
      <c r="D34" s="833"/>
      <c r="E34" s="67" t="s">
        <v>286</v>
      </c>
    </row>
    <row r="35" spans="2:5" ht="15" thickBot="1" x14ac:dyDescent="0.35"/>
    <row r="36" spans="2:5" x14ac:dyDescent="0.3">
      <c r="B36" s="294" t="s">
        <v>2</v>
      </c>
      <c r="C36" s="153"/>
      <c r="D36" s="153"/>
      <c r="E36" s="154"/>
    </row>
    <row r="37" spans="2:5" x14ac:dyDescent="0.3">
      <c r="B37" s="155" t="s">
        <v>600</v>
      </c>
      <c r="E37" s="156"/>
    </row>
    <row r="38" spans="2:5" x14ac:dyDescent="0.3">
      <c r="B38" s="155" t="s">
        <v>601</v>
      </c>
      <c r="E38" s="156"/>
    </row>
    <row r="39" spans="2:5" ht="15" thickBot="1" x14ac:dyDescent="0.35">
      <c r="B39" s="157"/>
      <c r="C39" s="158"/>
      <c r="D39" s="158"/>
      <c r="E39" s="159"/>
    </row>
  </sheetData>
  <mergeCells count="1">
    <mergeCell ref="B34:D34"/>
  </mergeCells>
  <dataValidations count="2">
    <dataValidation type="list" allowBlank="1" showInputMessage="1" showErrorMessage="1" sqref="D19:D33" xr:uid="{5265BFCE-0390-4A2C-9AAC-CE625817055F}">
      <formula1>$B$6:$B$15</formula1>
    </dataValidation>
    <dataValidation type="list" allowBlank="1" showInputMessage="1" showErrorMessage="1" sqref="E34" xr:uid="{00000000-0002-0000-1D00-000001000000}">
      <formula1>"V"</formula1>
    </dataValidation>
  </dataValidations>
  <pageMargins left="0.7" right="0.7" top="0.75" bottom="0.75" header="0.3" footer="0.3"/>
  <pageSetup paperSize="9" scale="95" orientation="landscape" horizontalDpi="0" verticalDpi="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7030A0"/>
  </sheetPr>
  <dimension ref="B3:E69"/>
  <sheetViews>
    <sheetView showGridLines="0" workbookViewId="0"/>
  </sheetViews>
  <sheetFormatPr defaultRowHeight="14.4" x14ac:dyDescent="0.3"/>
  <cols>
    <col min="1" max="1" width="4.109375" customWidth="1"/>
    <col min="3" max="3" width="35.44140625" customWidth="1"/>
    <col min="4" max="4" width="41.44140625" customWidth="1"/>
    <col min="5" max="5" width="14" customWidth="1"/>
  </cols>
  <sheetData>
    <row r="3" spans="2:5" ht="15.6" x14ac:dyDescent="0.3">
      <c r="B3" s="102" t="s">
        <v>606</v>
      </c>
    </row>
    <row r="6" spans="2:5" ht="27.6" x14ac:dyDescent="0.3">
      <c r="B6" s="475" t="s">
        <v>287</v>
      </c>
      <c r="C6" s="475" t="s">
        <v>1164</v>
      </c>
      <c r="D6" s="475" t="s">
        <v>607</v>
      </c>
      <c r="E6" s="475" t="s">
        <v>608</v>
      </c>
    </row>
    <row r="7" spans="2:5" x14ac:dyDescent="0.3">
      <c r="B7" s="5">
        <v>1</v>
      </c>
      <c r="C7" s="5">
        <v>2</v>
      </c>
      <c r="D7" s="5">
        <v>3</v>
      </c>
      <c r="E7" s="5">
        <v>4</v>
      </c>
    </row>
    <row r="8" spans="2:5" ht="14.4" customHeight="1" x14ac:dyDescent="0.3">
      <c r="B8" s="46">
        <v>1</v>
      </c>
      <c r="C8" s="272" t="s">
        <v>1863</v>
      </c>
      <c r="D8" s="658" t="s">
        <v>2080</v>
      </c>
      <c r="E8" s="659">
        <v>5</v>
      </c>
    </row>
    <row r="9" spans="2:5" ht="72" x14ac:dyDescent="0.3">
      <c r="B9" s="46">
        <v>2</v>
      </c>
      <c r="C9" s="248" t="s">
        <v>1868</v>
      </c>
      <c r="D9" s="660" t="s">
        <v>2085</v>
      </c>
      <c r="E9" s="661">
        <v>1</v>
      </c>
    </row>
    <row r="10" spans="2:5" ht="69" x14ac:dyDescent="0.3">
      <c r="B10" s="46"/>
      <c r="C10" s="95"/>
      <c r="D10" s="126" t="s">
        <v>2086</v>
      </c>
      <c r="E10" s="46">
        <v>1</v>
      </c>
    </row>
    <row r="11" spans="2:5" ht="69" x14ac:dyDescent="0.3">
      <c r="B11" s="46"/>
      <c r="C11" s="95"/>
      <c r="D11" s="126" t="s">
        <v>2087</v>
      </c>
      <c r="E11" s="46">
        <v>1</v>
      </c>
    </row>
    <row r="12" spans="2:5" ht="69" x14ac:dyDescent="0.3">
      <c r="B12" s="46"/>
      <c r="C12" s="95"/>
      <c r="D12" s="126" t="s">
        <v>2088</v>
      </c>
      <c r="E12" s="46">
        <v>1</v>
      </c>
    </row>
    <row r="13" spans="2:5" ht="69" x14ac:dyDescent="0.3">
      <c r="B13" s="46"/>
      <c r="C13" s="95"/>
      <c r="D13" s="126" t="s">
        <v>2089</v>
      </c>
      <c r="E13" s="46">
        <v>1</v>
      </c>
    </row>
    <row r="14" spans="2:5" ht="69" x14ac:dyDescent="0.3">
      <c r="B14" s="46"/>
      <c r="C14" s="662"/>
      <c r="D14" s="126" t="s">
        <v>2091</v>
      </c>
      <c r="E14" s="46">
        <v>2</v>
      </c>
    </row>
    <row r="15" spans="2:5" ht="72" x14ac:dyDescent="0.3">
      <c r="B15" s="46"/>
      <c r="C15" s="126"/>
      <c r="D15" s="658" t="s">
        <v>2094</v>
      </c>
      <c r="E15" s="663">
        <v>4</v>
      </c>
    </row>
    <row r="16" spans="2:5" ht="72" x14ac:dyDescent="0.3">
      <c r="B16" s="46"/>
      <c r="C16" s="126"/>
      <c r="D16" s="658" t="s">
        <v>2095</v>
      </c>
      <c r="E16" s="663">
        <v>1</v>
      </c>
    </row>
    <row r="17" spans="2:5" ht="86.4" x14ac:dyDescent="0.3">
      <c r="B17" s="46"/>
      <c r="C17" s="126"/>
      <c r="D17" s="658" t="s">
        <v>2096</v>
      </c>
      <c r="E17" s="663">
        <v>1</v>
      </c>
    </row>
    <row r="18" spans="2:5" ht="86.4" x14ac:dyDescent="0.3">
      <c r="B18" s="46"/>
      <c r="C18" s="126"/>
      <c r="D18" s="658" t="s">
        <v>2098</v>
      </c>
      <c r="E18" s="663">
        <v>3</v>
      </c>
    </row>
    <row r="19" spans="2:5" ht="144" x14ac:dyDescent="0.3">
      <c r="B19" s="46"/>
      <c r="C19" s="126"/>
      <c r="D19" s="658" t="s">
        <v>2167</v>
      </c>
      <c r="E19" s="663">
        <v>3</v>
      </c>
    </row>
    <row r="20" spans="2:5" ht="72" x14ac:dyDescent="0.3">
      <c r="B20" s="46"/>
      <c r="C20" s="126"/>
      <c r="D20" s="658" t="s">
        <v>2103</v>
      </c>
      <c r="E20" s="663">
        <v>1</v>
      </c>
    </row>
    <row r="21" spans="2:5" ht="86.4" x14ac:dyDescent="0.3">
      <c r="B21" s="46">
        <v>3</v>
      </c>
      <c r="C21" s="95" t="s">
        <v>1873</v>
      </c>
      <c r="D21" s="658" t="s">
        <v>2107</v>
      </c>
      <c r="E21" s="663">
        <v>1</v>
      </c>
    </row>
    <row r="22" spans="2:5" ht="100.8" x14ac:dyDescent="0.3">
      <c r="B22" s="46"/>
      <c r="C22" s="126"/>
      <c r="D22" s="658" t="s">
        <v>2109</v>
      </c>
      <c r="E22" s="663">
        <v>2</v>
      </c>
    </row>
    <row r="23" spans="2:5" ht="86.4" x14ac:dyDescent="0.3">
      <c r="B23" s="46"/>
      <c r="C23" s="126"/>
      <c r="D23" s="658" t="s">
        <v>2111</v>
      </c>
      <c r="E23" s="663">
        <v>1</v>
      </c>
    </row>
    <row r="24" spans="2:5" ht="57.6" x14ac:dyDescent="0.3">
      <c r="B24" s="46"/>
      <c r="C24" s="126"/>
      <c r="D24" s="658" t="s">
        <v>2113</v>
      </c>
      <c r="E24" s="663">
        <v>3</v>
      </c>
    </row>
    <row r="25" spans="2:5" ht="72" x14ac:dyDescent="0.3">
      <c r="B25" s="46"/>
      <c r="C25" s="126"/>
      <c r="D25" s="658" t="s">
        <v>2115</v>
      </c>
      <c r="E25" s="663">
        <v>2</v>
      </c>
    </row>
    <row r="26" spans="2:5" ht="72" x14ac:dyDescent="0.3">
      <c r="B26" s="46">
        <v>4</v>
      </c>
      <c r="C26" s="95" t="s">
        <v>1878</v>
      </c>
      <c r="D26" s="658" t="s">
        <v>2091</v>
      </c>
      <c r="E26" s="663">
        <v>2</v>
      </c>
    </row>
    <row r="27" spans="2:5" ht="72" x14ac:dyDescent="0.3">
      <c r="B27" s="46">
        <v>5</v>
      </c>
      <c r="C27" s="126" t="s">
        <v>1891</v>
      </c>
      <c r="D27" s="658" t="s">
        <v>2129</v>
      </c>
      <c r="E27" s="663">
        <v>1</v>
      </c>
    </row>
    <row r="28" spans="2:5" ht="100.8" x14ac:dyDescent="0.3">
      <c r="B28" s="46"/>
      <c r="C28" s="126"/>
      <c r="D28" s="658" t="s">
        <v>2130</v>
      </c>
      <c r="E28" s="663">
        <v>1</v>
      </c>
    </row>
    <row r="29" spans="2:5" ht="72" x14ac:dyDescent="0.3">
      <c r="B29" s="46">
        <v>6</v>
      </c>
      <c r="C29" s="95" t="s">
        <v>1899</v>
      </c>
      <c r="D29" s="658" t="s">
        <v>2139</v>
      </c>
      <c r="E29" s="663">
        <v>5</v>
      </c>
    </row>
    <row r="30" spans="2:5" ht="57.6" x14ac:dyDescent="0.3">
      <c r="B30" s="46"/>
      <c r="C30" s="126"/>
      <c r="D30" s="658" t="s">
        <v>2140</v>
      </c>
      <c r="E30" s="663">
        <v>6</v>
      </c>
    </row>
    <row r="31" spans="2:5" ht="72" x14ac:dyDescent="0.3">
      <c r="B31" s="46"/>
      <c r="C31" s="126"/>
      <c r="D31" s="658" t="s">
        <v>2145</v>
      </c>
      <c r="E31" s="663">
        <v>8</v>
      </c>
    </row>
    <row r="32" spans="2:5" ht="86.4" x14ac:dyDescent="0.3">
      <c r="B32" s="46"/>
      <c r="C32" s="126"/>
      <c r="D32" s="658" t="s">
        <v>2146</v>
      </c>
      <c r="E32" s="663">
        <v>2</v>
      </c>
    </row>
    <row r="33" spans="2:5" ht="72" x14ac:dyDescent="0.3">
      <c r="B33" s="46"/>
      <c r="C33" s="126"/>
      <c r="D33" s="658" t="s">
        <v>2148</v>
      </c>
      <c r="E33" s="663">
        <v>2</v>
      </c>
    </row>
    <row r="34" spans="2:5" ht="100.8" x14ac:dyDescent="0.3">
      <c r="B34" s="46">
        <v>7</v>
      </c>
      <c r="C34" s="95" t="s">
        <v>2164</v>
      </c>
      <c r="D34" s="658" t="s">
        <v>2165</v>
      </c>
      <c r="E34" s="663">
        <v>1</v>
      </c>
    </row>
    <row r="35" spans="2:5" x14ac:dyDescent="0.3">
      <c r="B35" s="831" t="s">
        <v>1168</v>
      </c>
      <c r="C35" s="832"/>
      <c r="D35" s="833"/>
      <c r="E35" s="113" t="s">
        <v>286</v>
      </c>
    </row>
    <row r="36" spans="2:5" ht="15" thickBot="1" x14ac:dyDescent="0.35"/>
    <row r="37" spans="2:5" x14ac:dyDescent="0.3">
      <c r="B37" s="151" t="s">
        <v>241</v>
      </c>
      <c r="C37" s="153"/>
      <c r="D37" s="153"/>
      <c r="E37" s="154"/>
    </row>
    <row r="38" spans="2:5" x14ac:dyDescent="0.3">
      <c r="B38" s="155" t="s">
        <v>609</v>
      </c>
      <c r="E38" s="156"/>
    </row>
    <row r="39" spans="2:5" x14ac:dyDescent="0.3">
      <c r="B39" s="155" t="s">
        <v>610</v>
      </c>
      <c r="E39" s="156"/>
    </row>
    <row r="40" spans="2:5" x14ac:dyDescent="0.3">
      <c r="B40" s="155" t="s">
        <v>611</v>
      </c>
      <c r="E40" s="156"/>
    </row>
    <row r="41" spans="2:5" x14ac:dyDescent="0.3">
      <c r="B41" s="155" t="s">
        <v>612</v>
      </c>
      <c r="E41" s="156"/>
    </row>
    <row r="42" spans="2:5" x14ac:dyDescent="0.3">
      <c r="B42" s="155"/>
      <c r="E42" s="156"/>
    </row>
    <row r="43" spans="2:5" ht="42.9" customHeight="1" x14ac:dyDescent="0.3">
      <c r="B43" s="744" t="s">
        <v>613</v>
      </c>
      <c r="C43" s="745"/>
      <c r="D43" s="745"/>
      <c r="E43" s="746"/>
    </row>
    <row r="44" spans="2:5" ht="15" thickBot="1" x14ac:dyDescent="0.35">
      <c r="B44" s="157"/>
      <c r="C44" s="158"/>
      <c r="D44" s="158"/>
      <c r="E44" s="159"/>
    </row>
    <row r="45" spans="2:5" ht="15" thickBot="1" x14ac:dyDescent="0.35"/>
    <row r="46" spans="2:5" x14ac:dyDescent="0.3">
      <c r="B46" s="322" t="s">
        <v>697</v>
      </c>
      <c r="C46" s="324"/>
      <c r="D46" s="153"/>
      <c r="E46" s="154"/>
    </row>
    <row r="47" spans="2:5" x14ac:dyDescent="0.3">
      <c r="B47" s="744" t="s">
        <v>2168</v>
      </c>
      <c r="C47" s="764"/>
      <c r="D47" s="764"/>
      <c r="E47" s="765"/>
    </row>
    <row r="48" spans="2:5" x14ac:dyDescent="0.3">
      <c r="B48" s="804"/>
      <c r="C48" s="764"/>
      <c r="D48" s="764"/>
      <c r="E48" s="765"/>
    </row>
    <row r="49" spans="2:5" x14ac:dyDescent="0.3">
      <c r="B49" s="804"/>
      <c r="C49" s="764"/>
      <c r="D49" s="764"/>
      <c r="E49" s="765"/>
    </row>
    <row r="50" spans="2:5" x14ac:dyDescent="0.3">
      <c r="B50" s="804"/>
      <c r="C50" s="764"/>
      <c r="D50" s="764"/>
      <c r="E50" s="765"/>
    </row>
    <row r="51" spans="2:5" x14ac:dyDescent="0.3">
      <c r="B51" s="804"/>
      <c r="C51" s="764"/>
      <c r="D51" s="764"/>
      <c r="E51" s="765"/>
    </row>
    <row r="52" spans="2:5" x14ac:dyDescent="0.3">
      <c r="B52" s="804"/>
      <c r="C52" s="764"/>
      <c r="D52" s="764"/>
      <c r="E52" s="765"/>
    </row>
    <row r="53" spans="2:5" x14ac:dyDescent="0.3">
      <c r="B53" s="804"/>
      <c r="C53" s="764"/>
      <c r="D53" s="764"/>
      <c r="E53" s="765"/>
    </row>
    <row r="54" spans="2:5" x14ac:dyDescent="0.3">
      <c r="B54" s="804"/>
      <c r="C54" s="764"/>
      <c r="D54" s="764"/>
      <c r="E54" s="765"/>
    </row>
    <row r="55" spans="2:5" x14ac:dyDescent="0.3">
      <c r="B55" s="804"/>
      <c r="C55" s="764"/>
      <c r="D55" s="764"/>
      <c r="E55" s="765"/>
    </row>
    <row r="56" spans="2:5" x14ac:dyDescent="0.3">
      <c r="B56" s="804"/>
      <c r="C56" s="764"/>
      <c r="D56" s="764"/>
      <c r="E56" s="765"/>
    </row>
    <row r="57" spans="2:5" x14ac:dyDescent="0.3">
      <c r="B57" s="804"/>
      <c r="C57" s="764"/>
      <c r="D57" s="764"/>
      <c r="E57" s="765"/>
    </row>
    <row r="58" spans="2:5" x14ac:dyDescent="0.3">
      <c r="B58" s="804"/>
      <c r="C58" s="764"/>
      <c r="D58" s="764"/>
      <c r="E58" s="765"/>
    </row>
    <row r="59" spans="2:5" x14ac:dyDescent="0.3">
      <c r="B59" s="804"/>
      <c r="C59" s="764"/>
      <c r="D59" s="764"/>
      <c r="E59" s="765"/>
    </row>
    <row r="60" spans="2:5" x14ac:dyDescent="0.3">
      <c r="B60" s="804"/>
      <c r="C60" s="764"/>
      <c r="D60" s="764"/>
      <c r="E60" s="765"/>
    </row>
    <row r="61" spans="2:5" x14ac:dyDescent="0.3">
      <c r="B61" s="804"/>
      <c r="C61" s="764"/>
      <c r="D61" s="764"/>
      <c r="E61" s="765"/>
    </row>
    <row r="62" spans="2:5" x14ac:dyDescent="0.3">
      <c r="B62" s="804"/>
      <c r="C62" s="764"/>
      <c r="D62" s="764"/>
      <c r="E62" s="765"/>
    </row>
    <row r="63" spans="2:5" x14ac:dyDescent="0.3">
      <c r="B63" s="804"/>
      <c r="C63" s="764"/>
      <c r="D63" s="764"/>
      <c r="E63" s="765"/>
    </row>
    <row r="64" spans="2:5" x14ac:dyDescent="0.3">
      <c r="B64" s="804"/>
      <c r="C64" s="764"/>
      <c r="D64" s="764"/>
      <c r="E64" s="765"/>
    </row>
    <row r="65" spans="2:5" x14ac:dyDescent="0.3">
      <c r="B65" s="804"/>
      <c r="C65" s="764"/>
      <c r="D65" s="764"/>
      <c r="E65" s="765"/>
    </row>
    <row r="66" spans="2:5" x14ac:dyDescent="0.3">
      <c r="B66" s="804"/>
      <c r="C66" s="764"/>
      <c r="D66" s="764"/>
      <c r="E66" s="765"/>
    </row>
    <row r="67" spans="2:5" x14ac:dyDescent="0.3">
      <c r="B67" s="804"/>
      <c r="C67" s="764"/>
      <c r="D67" s="764"/>
      <c r="E67" s="765"/>
    </row>
    <row r="68" spans="2:5" x14ac:dyDescent="0.3">
      <c r="B68" s="804"/>
      <c r="C68" s="764"/>
      <c r="D68" s="764"/>
      <c r="E68" s="765"/>
    </row>
    <row r="69" spans="2:5" ht="15" thickBot="1" x14ac:dyDescent="0.35">
      <c r="B69" s="805"/>
      <c r="C69" s="755"/>
      <c r="D69" s="755"/>
      <c r="E69" s="756"/>
    </row>
  </sheetData>
  <mergeCells count="3">
    <mergeCell ref="B43:E43"/>
    <mergeCell ref="B35:D35"/>
    <mergeCell ref="B47:E69"/>
  </mergeCells>
  <dataValidations count="1">
    <dataValidation type="list" allowBlank="1" showInputMessage="1" showErrorMessage="1" sqref="E35" xr:uid="{00000000-0002-0000-1E00-000000000000}">
      <formula1>"V"</formula1>
    </dataValidation>
  </dataValidations>
  <pageMargins left="0.7" right="0.7" top="0.75" bottom="0.75" header="0.3" footer="0.3"/>
  <pageSetup paperSize="9" orientation="landscape" horizontalDpi="0" verticalDpi="0" r:id="rId1"/>
  <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7030A0"/>
  </sheetPr>
  <dimension ref="B3:G40"/>
  <sheetViews>
    <sheetView showGridLines="0" workbookViewId="0"/>
  </sheetViews>
  <sheetFormatPr defaultColWidth="9.109375" defaultRowHeight="14.4" x14ac:dyDescent="0.3"/>
  <cols>
    <col min="1" max="1" width="3.44140625" customWidth="1"/>
    <col min="3" max="3" width="29.44140625" customWidth="1"/>
    <col min="4" max="4" width="15.109375" customWidth="1"/>
    <col min="5" max="5" width="17.109375" customWidth="1"/>
    <col min="6" max="6" width="13" customWidth="1"/>
  </cols>
  <sheetData>
    <row r="3" spans="2:7" x14ac:dyDescent="0.3">
      <c r="B3" s="106" t="s">
        <v>1197</v>
      </c>
    </row>
    <row r="4" spans="2:7" x14ac:dyDescent="0.3">
      <c r="B4" s="127" t="s">
        <v>614</v>
      </c>
    </row>
    <row r="5" spans="2:7" ht="28.8" x14ac:dyDescent="0.3">
      <c r="B5" s="327" t="s">
        <v>287</v>
      </c>
      <c r="C5" s="327" t="s">
        <v>409</v>
      </c>
      <c r="D5" s="327" t="s">
        <v>615</v>
      </c>
      <c r="E5" s="327" t="s">
        <v>616</v>
      </c>
      <c r="F5" s="327" t="s">
        <v>617</v>
      </c>
      <c r="G5" s="327" t="s">
        <v>618</v>
      </c>
    </row>
    <row r="6" spans="2:7" x14ac:dyDescent="0.3">
      <c r="B6" s="376">
        <v>1</v>
      </c>
      <c r="C6" s="376">
        <v>2</v>
      </c>
      <c r="D6" s="376">
        <v>3</v>
      </c>
      <c r="E6" s="376">
        <v>3</v>
      </c>
      <c r="F6" s="376">
        <v>4</v>
      </c>
      <c r="G6" s="376">
        <v>4</v>
      </c>
    </row>
    <row r="7" spans="2:7" x14ac:dyDescent="0.3">
      <c r="B7" s="6">
        <v>1</v>
      </c>
      <c r="C7" s="272" t="s">
        <v>82</v>
      </c>
      <c r="D7" s="272" t="s">
        <v>82</v>
      </c>
      <c r="E7" s="6" t="s">
        <v>82</v>
      </c>
      <c r="F7" s="6" t="s">
        <v>82</v>
      </c>
      <c r="G7" s="6">
        <v>0</v>
      </c>
    </row>
    <row r="8" spans="2:7" x14ac:dyDescent="0.3">
      <c r="B8" s="6">
        <v>2</v>
      </c>
      <c r="C8" s="272" t="s">
        <v>82</v>
      </c>
      <c r="D8" s="272" t="s">
        <v>82</v>
      </c>
      <c r="E8" s="6" t="s">
        <v>82</v>
      </c>
      <c r="F8" s="6" t="s">
        <v>82</v>
      </c>
      <c r="G8" s="6">
        <v>0</v>
      </c>
    </row>
    <row r="9" spans="2:7" x14ac:dyDescent="0.3">
      <c r="B9" s="6">
        <v>3</v>
      </c>
      <c r="C9" s="272" t="s">
        <v>82</v>
      </c>
      <c r="D9" s="272" t="s">
        <v>82</v>
      </c>
      <c r="E9" s="6" t="s">
        <v>82</v>
      </c>
      <c r="F9" s="6" t="s">
        <v>82</v>
      </c>
      <c r="G9" s="6">
        <v>0</v>
      </c>
    </row>
    <row r="10" spans="2:7" x14ac:dyDescent="0.3">
      <c r="B10" s="6">
        <v>4</v>
      </c>
      <c r="C10" s="272" t="s">
        <v>82</v>
      </c>
      <c r="D10" s="272" t="s">
        <v>82</v>
      </c>
      <c r="E10" s="6" t="s">
        <v>82</v>
      </c>
      <c r="F10" s="6" t="s">
        <v>82</v>
      </c>
      <c r="G10" s="6">
        <v>0</v>
      </c>
    </row>
    <row r="11" spans="2:7" x14ac:dyDescent="0.3">
      <c r="B11" s="6">
        <v>5</v>
      </c>
      <c r="C11" s="272" t="s">
        <v>82</v>
      </c>
      <c r="D11" s="272" t="s">
        <v>82</v>
      </c>
      <c r="E11" s="6" t="s">
        <v>82</v>
      </c>
      <c r="F11" s="6" t="s">
        <v>82</v>
      </c>
      <c r="G11" s="6">
        <v>0</v>
      </c>
    </row>
    <row r="12" spans="2:7" x14ac:dyDescent="0.3">
      <c r="B12" s="6" t="s">
        <v>299</v>
      </c>
      <c r="C12" s="272" t="s">
        <v>82</v>
      </c>
      <c r="D12" s="272" t="s">
        <v>82</v>
      </c>
      <c r="E12" s="6" t="s">
        <v>82</v>
      </c>
      <c r="F12" s="6" t="s">
        <v>82</v>
      </c>
      <c r="G12" s="6">
        <v>0</v>
      </c>
    </row>
    <row r="13" spans="2:7" x14ac:dyDescent="0.3">
      <c r="B13" s="770" t="s">
        <v>1168</v>
      </c>
      <c r="C13" s="770"/>
      <c r="D13" s="770"/>
      <c r="E13" s="770"/>
      <c r="F13" s="769" t="s">
        <v>286</v>
      </c>
      <c r="G13" s="769"/>
    </row>
    <row r="15" spans="2:7" ht="15" thickBot="1" x14ac:dyDescent="0.35"/>
    <row r="16" spans="2:7" x14ac:dyDescent="0.3">
      <c r="B16" s="322" t="s">
        <v>697</v>
      </c>
      <c r="C16" s="324"/>
      <c r="D16" s="153"/>
      <c r="E16" s="153"/>
      <c r="F16" s="153"/>
      <c r="G16" s="154"/>
    </row>
    <row r="17" spans="2:7" ht="300" customHeight="1" x14ac:dyDescent="0.3">
      <c r="B17" s="744" t="s">
        <v>1962</v>
      </c>
      <c r="C17" s="745"/>
      <c r="D17" s="745"/>
      <c r="E17" s="745"/>
      <c r="F17" s="745"/>
      <c r="G17" s="746"/>
    </row>
    <row r="18" spans="2:7" x14ac:dyDescent="0.3">
      <c r="B18" s="744"/>
      <c r="C18" s="745"/>
      <c r="D18" s="745"/>
      <c r="E18" s="745"/>
      <c r="F18" s="745"/>
      <c r="G18" s="746"/>
    </row>
    <row r="19" spans="2:7" x14ac:dyDescent="0.3">
      <c r="B19" s="744"/>
      <c r="C19" s="745"/>
      <c r="D19" s="745"/>
      <c r="E19" s="745"/>
      <c r="F19" s="745"/>
      <c r="G19" s="746"/>
    </row>
    <row r="20" spans="2:7" x14ac:dyDescent="0.3">
      <c r="B20" s="744"/>
      <c r="C20" s="745"/>
      <c r="D20" s="745"/>
      <c r="E20" s="745"/>
      <c r="F20" s="745"/>
      <c r="G20" s="746"/>
    </row>
    <row r="21" spans="2:7" x14ac:dyDescent="0.3">
      <c r="B21" s="744"/>
      <c r="C21" s="745"/>
      <c r="D21" s="745"/>
      <c r="E21" s="745"/>
      <c r="F21" s="745"/>
      <c r="G21" s="746"/>
    </row>
    <row r="22" spans="2:7" x14ac:dyDescent="0.3">
      <c r="B22" s="744"/>
      <c r="C22" s="745"/>
      <c r="D22" s="745"/>
      <c r="E22" s="745"/>
      <c r="F22" s="745"/>
      <c r="G22" s="746"/>
    </row>
    <row r="23" spans="2:7" x14ac:dyDescent="0.3">
      <c r="B23" s="744"/>
      <c r="C23" s="745"/>
      <c r="D23" s="745"/>
      <c r="E23" s="745"/>
      <c r="F23" s="745"/>
      <c r="G23" s="746"/>
    </row>
    <row r="24" spans="2:7" x14ac:dyDescent="0.3">
      <c r="B24" s="744"/>
      <c r="C24" s="745"/>
      <c r="D24" s="745"/>
      <c r="E24" s="745"/>
      <c r="F24" s="745"/>
      <c r="G24" s="746"/>
    </row>
    <row r="25" spans="2:7" x14ac:dyDescent="0.3">
      <c r="B25" s="744"/>
      <c r="C25" s="745"/>
      <c r="D25" s="745"/>
      <c r="E25" s="745"/>
      <c r="F25" s="745"/>
      <c r="G25" s="746"/>
    </row>
    <row r="26" spans="2:7" x14ac:dyDescent="0.3">
      <c r="B26" s="744"/>
      <c r="C26" s="745"/>
      <c r="D26" s="745"/>
      <c r="E26" s="745"/>
      <c r="F26" s="745"/>
      <c r="G26" s="746"/>
    </row>
    <row r="27" spans="2:7" x14ac:dyDescent="0.3">
      <c r="B27" s="744"/>
      <c r="C27" s="745"/>
      <c r="D27" s="745"/>
      <c r="E27" s="745"/>
      <c r="F27" s="745"/>
      <c r="G27" s="746"/>
    </row>
    <row r="28" spans="2:7" x14ac:dyDescent="0.3">
      <c r="B28" s="744"/>
      <c r="C28" s="745"/>
      <c r="D28" s="745"/>
      <c r="E28" s="745"/>
      <c r="F28" s="745"/>
      <c r="G28" s="746"/>
    </row>
    <row r="29" spans="2:7" x14ac:dyDescent="0.3">
      <c r="B29" s="744"/>
      <c r="C29" s="745"/>
      <c r="D29" s="745"/>
      <c r="E29" s="745"/>
      <c r="F29" s="745"/>
      <c r="G29" s="746"/>
    </row>
    <row r="30" spans="2:7" x14ac:dyDescent="0.3">
      <c r="B30" s="744"/>
      <c r="C30" s="745"/>
      <c r="D30" s="745"/>
      <c r="E30" s="745"/>
      <c r="F30" s="745"/>
      <c r="G30" s="746"/>
    </row>
    <row r="31" spans="2:7" x14ac:dyDescent="0.3">
      <c r="B31" s="744"/>
      <c r="C31" s="745"/>
      <c r="D31" s="745"/>
      <c r="E31" s="745"/>
      <c r="F31" s="745"/>
      <c r="G31" s="746"/>
    </row>
    <row r="32" spans="2:7" x14ac:dyDescent="0.3">
      <c r="B32" s="744"/>
      <c r="C32" s="745"/>
      <c r="D32" s="745"/>
      <c r="E32" s="745"/>
      <c r="F32" s="745"/>
      <c r="G32" s="746"/>
    </row>
    <row r="33" spans="2:7" x14ac:dyDescent="0.3">
      <c r="B33" s="744"/>
      <c r="C33" s="745"/>
      <c r="D33" s="745"/>
      <c r="E33" s="745"/>
      <c r="F33" s="745"/>
      <c r="G33" s="746"/>
    </row>
    <row r="34" spans="2:7" x14ac:dyDescent="0.3">
      <c r="B34" s="744"/>
      <c r="C34" s="745"/>
      <c r="D34" s="745"/>
      <c r="E34" s="745"/>
      <c r="F34" s="745"/>
      <c r="G34" s="746"/>
    </row>
    <row r="35" spans="2:7" x14ac:dyDescent="0.3">
      <c r="B35" s="744"/>
      <c r="C35" s="745"/>
      <c r="D35" s="745"/>
      <c r="E35" s="745"/>
      <c r="F35" s="745"/>
      <c r="G35" s="746"/>
    </row>
    <row r="36" spans="2:7" x14ac:dyDescent="0.3">
      <c r="B36" s="744"/>
      <c r="C36" s="745"/>
      <c r="D36" s="745"/>
      <c r="E36" s="745"/>
      <c r="F36" s="745"/>
      <c r="G36" s="746"/>
    </row>
    <row r="37" spans="2:7" x14ac:dyDescent="0.3">
      <c r="B37" s="744"/>
      <c r="C37" s="745"/>
      <c r="D37" s="745"/>
      <c r="E37" s="745"/>
      <c r="F37" s="745"/>
      <c r="G37" s="746"/>
    </row>
    <row r="38" spans="2:7" x14ac:dyDescent="0.3">
      <c r="B38" s="744"/>
      <c r="C38" s="745"/>
      <c r="D38" s="745"/>
      <c r="E38" s="745"/>
      <c r="F38" s="745"/>
      <c r="G38" s="746"/>
    </row>
    <row r="39" spans="2:7" x14ac:dyDescent="0.3">
      <c r="B39" s="744"/>
      <c r="C39" s="745"/>
      <c r="D39" s="745"/>
      <c r="E39" s="745"/>
      <c r="F39" s="745"/>
      <c r="G39" s="746"/>
    </row>
    <row r="40" spans="2:7" ht="15" thickBot="1" x14ac:dyDescent="0.35">
      <c r="B40" s="754"/>
      <c r="C40" s="780"/>
      <c r="D40" s="780"/>
      <c r="E40" s="780"/>
      <c r="F40" s="780"/>
      <c r="G40" s="781"/>
    </row>
  </sheetData>
  <mergeCells count="3">
    <mergeCell ref="B13:E13"/>
    <mergeCell ref="F13:G13"/>
    <mergeCell ref="B17:G40"/>
  </mergeCells>
  <dataValidations count="1">
    <dataValidation type="list" allowBlank="1" showInputMessage="1" showErrorMessage="1" sqref="F13" xr:uid="{00000000-0002-0000-1F00-000000000000}">
      <formula1>"V"</formula1>
    </dataValidation>
  </dataValidations>
  <pageMargins left="0.7" right="0.7" top="0.75" bottom="0.75" header="0.3" footer="0.3"/>
  <pageSetup paperSize="9" orientation="landscape" horizontalDpi="360" verticalDpi="360" r:id="rId1"/>
  <drawing r:id="rId2"/>
  <legacy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7030A0"/>
  </sheetPr>
  <dimension ref="B3:E109"/>
  <sheetViews>
    <sheetView showGridLines="0" zoomScale="96" zoomScaleNormal="96" workbookViewId="0"/>
  </sheetViews>
  <sheetFormatPr defaultColWidth="8.6640625" defaultRowHeight="14.4" x14ac:dyDescent="0.3"/>
  <cols>
    <col min="1" max="1" width="3.6640625" customWidth="1"/>
    <col min="3" max="3" width="47.5546875" customWidth="1"/>
    <col min="5" max="5" width="40.88671875" customWidth="1"/>
  </cols>
  <sheetData>
    <row r="3" spans="2:5" x14ac:dyDescent="0.3">
      <c r="B3" s="109" t="s">
        <v>619</v>
      </c>
    </row>
    <row r="4" spans="2:5" x14ac:dyDescent="0.3">
      <c r="B4" s="75"/>
      <c r="D4" s="22"/>
    </row>
    <row r="5" spans="2:5" ht="28.8" x14ac:dyDescent="0.3">
      <c r="B5" s="327" t="s">
        <v>238</v>
      </c>
      <c r="C5" s="327" t="s">
        <v>620</v>
      </c>
      <c r="D5" s="327" t="s">
        <v>621</v>
      </c>
      <c r="E5" s="327" t="s">
        <v>2</v>
      </c>
    </row>
    <row r="6" spans="2:5" x14ac:dyDescent="0.3">
      <c r="B6" s="515">
        <v>1</v>
      </c>
      <c r="C6" s="515">
        <v>2</v>
      </c>
      <c r="D6" s="515">
        <v>3</v>
      </c>
      <c r="E6" s="515">
        <v>4</v>
      </c>
    </row>
    <row r="7" spans="2:5" x14ac:dyDescent="0.3">
      <c r="B7" s="427" t="s">
        <v>622</v>
      </c>
      <c r="C7" s="852" t="s">
        <v>623</v>
      </c>
      <c r="D7" s="853"/>
      <c r="E7" s="854"/>
    </row>
    <row r="8" spans="2:5" ht="14.4" customHeight="1" x14ac:dyDescent="0.3">
      <c r="B8" s="88">
        <v>1</v>
      </c>
      <c r="C8" s="272" t="s">
        <v>82</v>
      </c>
      <c r="D8" s="88">
        <v>0</v>
      </c>
      <c r="E8" s="73" t="s">
        <v>82</v>
      </c>
    </row>
    <row r="9" spans="2:5" x14ac:dyDescent="0.3">
      <c r="B9" s="88">
        <v>2</v>
      </c>
      <c r="C9" s="272" t="s">
        <v>82</v>
      </c>
      <c r="D9" s="88">
        <v>0</v>
      </c>
      <c r="E9" s="73" t="s">
        <v>82</v>
      </c>
    </row>
    <row r="10" spans="2:5" x14ac:dyDescent="0.3">
      <c r="B10" s="88">
        <v>3</v>
      </c>
      <c r="C10" s="272" t="s">
        <v>82</v>
      </c>
      <c r="D10" s="88">
        <v>0</v>
      </c>
      <c r="E10" s="73" t="s">
        <v>82</v>
      </c>
    </row>
    <row r="11" spans="2:5" x14ac:dyDescent="0.3">
      <c r="B11" s="88">
        <v>4</v>
      </c>
      <c r="C11" s="272" t="s">
        <v>82</v>
      </c>
      <c r="D11" s="88">
        <v>0</v>
      </c>
      <c r="E11" s="73" t="s">
        <v>82</v>
      </c>
    </row>
    <row r="12" spans="2:5" x14ac:dyDescent="0.3">
      <c r="B12" s="88">
        <v>5</v>
      </c>
      <c r="C12" s="272" t="s">
        <v>82</v>
      </c>
      <c r="D12" s="88">
        <v>0</v>
      </c>
      <c r="E12" s="73" t="s">
        <v>82</v>
      </c>
    </row>
    <row r="13" spans="2:5" x14ac:dyDescent="0.3">
      <c r="B13" s="88" t="s">
        <v>299</v>
      </c>
      <c r="C13" s="272" t="s">
        <v>82</v>
      </c>
      <c r="D13" s="88">
        <v>0</v>
      </c>
      <c r="E13" s="73" t="s">
        <v>82</v>
      </c>
    </row>
    <row r="14" spans="2:5" x14ac:dyDescent="0.3">
      <c r="B14" s="831" t="s">
        <v>1168</v>
      </c>
      <c r="C14" s="832"/>
      <c r="D14" s="833"/>
      <c r="E14" s="67" t="s">
        <v>286</v>
      </c>
    </row>
    <row r="15" spans="2:5" ht="36" customHeight="1" x14ac:dyDescent="0.3">
      <c r="B15" s="749" t="s">
        <v>624</v>
      </c>
      <c r="C15" s="749"/>
      <c r="D15" s="749"/>
      <c r="E15" s="749"/>
    </row>
    <row r="18" spans="2:5" x14ac:dyDescent="0.3">
      <c r="B18" s="109" t="s">
        <v>625</v>
      </c>
      <c r="D18" s="22"/>
    </row>
    <row r="19" spans="2:5" x14ac:dyDescent="0.3">
      <c r="B19" s="75"/>
      <c r="D19" s="22"/>
    </row>
    <row r="20" spans="2:5" ht="28.8" x14ac:dyDescent="0.3">
      <c r="B20" s="327" t="s">
        <v>238</v>
      </c>
      <c r="C20" s="327" t="s">
        <v>620</v>
      </c>
      <c r="D20" s="327" t="s">
        <v>621</v>
      </c>
      <c r="E20" s="327" t="s">
        <v>2</v>
      </c>
    </row>
    <row r="21" spans="2:5" x14ac:dyDescent="0.3">
      <c r="B21" s="515">
        <v>1</v>
      </c>
      <c r="C21" s="515">
        <v>2</v>
      </c>
      <c r="D21" s="515">
        <v>3</v>
      </c>
      <c r="E21" s="515">
        <v>4</v>
      </c>
    </row>
    <row r="22" spans="2:5" x14ac:dyDescent="0.3">
      <c r="B22" s="427" t="s">
        <v>626</v>
      </c>
      <c r="C22" s="852" t="s">
        <v>627</v>
      </c>
      <c r="D22" s="853"/>
      <c r="E22" s="854"/>
    </row>
    <row r="23" spans="2:5" ht="86.4" x14ac:dyDescent="0.3">
      <c r="B23" s="88">
        <v>1</v>
      </c>
      <c r="C23" s="272" t="s">
        <v>1963</v>
      </c>
      <c r="D23" s="88">
        <v>2019</v>
      </c>
      <c r="E23" s="73" t="s">
        <v>1964</v>
      </c>
    </row>
    <row r="24" spans="2:5" ht="72" x14ac:dyDescent="0.3">
      <c r="B24" s="88">
        <v>2</v>
      </c>
      <c r="C24" s="272" t="s">
        <v>1963</v>
      </c>
      <c r="D24" s="88">
        <v>2019</v>
      </c>
      <c r="E24" s="73" t="s">
        <v>1965</v>
      </c>
    </row>
    <row r="25" spans="2:5" ht="72" x14ac:dyDescent="0.3">
      <c r="B25" s="88">
        <v>3</v>
      </c>
      <c r="C25" s="272" t="s">
        <v>1963</v>
      </c>
      <c r="D25" s="88">
        <v>2019</v>
      </c>
      <c r="E25" s="73" t="s">
        <v>1966</v>
      </c>
    </row>
    <row r="26" spans="2:5" ht="86.4" x14ac:dyDescent="0.3">
      <c r="B26" s="88">
        <v>4</v>
      </c>
      <c r="C26" s="272" t="s">
        <v>1963</v>
      </c>
      <c r="D26" s="88">
        <v>2019</v>
      </c>
      <c r="E26" s="73" t="s">
        <v>1967</v>
      </c>
    </row>
    <row r="27" spans="2:5" ht="100.8" x14ac:dyDescent="0.3">
      <c r="B27" s="88">
        <v>5</v>
      </c>
      <c r="C27" s="272" t="s">
        <v>1963</v>
      </c>
      <c r="D27" s="88">
        <v>2019</v>
      </c>
      <c r="E27" s="73" t="s">
        <v>1968</v>
      </c>
    </row>
    <row r="28" spans="2:5" ht="72" x14ac:dyDescent="0.3">
      <c r="B28" s="88">
        <v>6</v>
      </c>
      <c r="C28" s="272" t="s">
        <v>1963</v>
      </c>
      <c r="D28" s="88">
        <v>2019</v>
      </c>
      <c r="E28" s="73" t="s">
        <v>1969</v>
      </c>
    </row>
    <row r="29" spans="2:5" ht="86.4" x14ac:dyDescent="0.3">
      <c r="B29" s="88">
        <v>7</v>
      </c>
      <c r="C29" s="272" t="s">
        <v>1963</v>
      </c>
      <c r="D29" s="88">
        <v>2019</v>
      </c>
      <c r="E29" s="73" t="s">
        <v>1970</v>
      </c>
    </row>
    <row r="30" spans="2:5" ht="72" x14ac:dyDescent="0.3">
      <c r="B30" s="88">
        <v>8</v>
      </c>
      <c r="C30" s="272" t="s">
        <v>1963</v>
      </c>
      <c r="D30" s="88">
        <v>2019</v>
      </c>
      <c r="E30" s="73" t="s">
        <v>1971</v>
      </c>
    </row>
    <row r="31" spans="2:5" ht="86.4" x14ac:dyDescent="0.3">
      <c r="B31" s="88">
        <v>9</v>
      </c>
      <c r="C31" s="272" t="s">
        <v>1963</v>
      </c>
      <c r="D31" s="88">
        <v>2019</v>
      </c>
      <c r="E31" s="73" t="s">
        <v>1972</v>
      </c>
    </row>
    <row r="32" spans="2:5" ht="86.4" x14ac:dyDescent="0.3">
      <c r="B32" s="88">
        <v>10</v>
      </c>
      <c r="C32" s="272" t="s">
        <v>1963</v>
      </c>
      <c r="D32" s="88">
        <v>2019</v>
      </c>
      <c r="E32" s="73" t="s">
        <v>1973</v>
      </c>
    </row>
    <row r="33" spans="2:5" ht="72" x14ac:dyDescent="0.3">
      <c r="B33" s="88">
        <v>11</v>
      </c>
      <c r="C33" s="272" t="s">
        <v>1963</v>
      </c>
      <c r="D33" s="88">
        <v>2019</v>
      </c>
      <c r="E33" s="73" t="s">
        <v>1974</v>
      </c>
    </row>
    <row r="34" spans="2:5" ht="72" x14ac:dyDescent="0.3">
      <c r="B34" s="88">
        <v>12</v>
      </c>
      <c r="C34" s="272" t="s">
        <v>1963</v>
      </c>
      <c r="D34" s="88">
        <v>2019</v>
      </c>
      <c r="E34" s="73" t="s">
        <v>1975</v>
      </c>
    </row>
    <row r="35" spans="2:5" ht="72" x14ac:dyDescent="0.3">
      <c r="B35" s="88">
        <v>13</v>
      </c>
      <c r="C35" s="272" t="s">
        <v>1963</v>
      </c>
      <c r="D35" s="88">
        <v>2019</v>
      </c>
      <c r="E35" s="73" t="s">
        <v>1976</v>
      </c>
    </row>
    <row r="36" spans="2:5" ht="86.4" x14ac:dyDescent="0.3">
      <c r="B36" s="88">
        <v>14</v>
      </c>
      <c r="C36" s="272" t="s">
        <v>1963</v>
      </c>
      <c r="D36" s="88">
        <v>2019</v>
      </c>
      <c r="E36" s="73" t="s">
        <v>1977</v>
      </c>
    </row>
    <row r="37" spans="2:5" ht="115.2" x14ac:dyDescent="0.3">
      <c r="B37" s="88">
        <v>15</v>
      </c>
      <c r="C37" s="272" t="s">
        <v>1963</v>
      </c>
      <c r="D37" s="88">
        <v>2019</v>
      </c>
      <c r="E37" s="73" t="s">
        <v>1978</v>
      </c>
    </row>
    <row r="38" spans="2:5" x14ac:dyDescent="0.3">
      <c r="B38" s="88" t="s">
        <v>299</v>
      </c>
      <c r="C38" s="272"/>
      <c r="D38" s="88"/>
      <c r="E38" s="73"/>
    </row>
    <row r="39" spans="2:5" x14ac:dyDescent="0.3">
      <c r="B39" s="831" t="s">
        <v>1168</v>
      </c>
      <c r="C39" s="832"/>
      <c r="D39" s="833"/>
      <c r="E39" s="67" t="s">
        <v>286</v>
      </c>
    </row>
    <row r="40" spans="2:5" x14ac:dyDescent="0.3">
      <c r="B40" s="855" t="s">
        <v>624</v>
      </c>
      <c r="C40" s="855"/>
      <c r="D40" s="855"/>
      <c r="E40" s="855"/>
    </row>
    <row r="41" spans="2:5" x14ac:dyDescent="0.3">
      <c r="B41" s="855"/>
      <c r="C41" s="855"/>
      <c r="D41" s="855"/>
      <c r="E41" s="855"/>
    </row>
    <row r="43" spans="2:5" x14ac:dyDescent="0.3">
      <c r="B43" s="109" t="s">
        <v>628</v>
      </c>
      <c r="D43" s="22"/>
    </row>
    <row r="44" spans="2:5" x14ac:dyDescent="0.3">
      <c r="B44" s="75"/>
      <c r="D44" s="22"/>
    </row>
    <row r="45" spans="2:5" ht="28.8" x14ac:dyDescent="0.3">
      <c r="B45" s="327" t="s">
        <v>238</v>
      </c>
      <c r="C45" s="327" t="s">
        <v>620</v>
      </c>
      <c r="D45" s="327" t="s">
        <v>621</v>
      </c>
      <c r="E45" s="327" t="s">
        <v>2</v>
      </c>
    </row>
    <row r="46" spans="2:5" x14ac:dyDescent="0.3">
      <c r="B46" s="515">
        <v>1</v>
      </c>
      <c r="C46" s="515">
        <v>2</v>
      </c>
      <c r="D46" s="515">
        <v>3</v>
      </c>
      <c r="E46" s="515">
        <v>4</v>
      </c>
    </row>
    <row r="47" spans="2:5" x14ac:dyDescent="0.3">
      <c r="B47" s="427" t="s">
        <v>629</v>
      </c>
      <c r="C47" s="852" t="s">
        <v>630</v>
      </c>
      <c r="D47" s="853"/>
      <c r="E47" s="854"/>
    </row>
    <row r="48" spans="2:5" x14ac:dyDescent="0.3">
      <c r="B48" s="88">
        <v>1</v>
      </c>
      <c r="C48" s="272" t="s">
        <v>82</v>
      </c>
      <c r="D48" s="88">
        <v>0</v>
      </c>
      <c r="E48" s="73" t="s">
        <v>82</v>
      </c>
    </row>
    <row r="49" spans="2:5" x14ac:dyDescent="0.3">
      <c r="B49" s="88">
        <v>2</v>
      </c>
      <c r="C49" s="272" t="s">
        <v>82</v>
      </c>
      <c r="D49" s="88">
        <v>0</v>
      </c>
      <c r="E49" s="73" t="s">
        <v>82</v>
      </c>
    </row>
    <row r="50" spans="2:5" x14ac:dyDescent="0.3">
      <c r="B50" s="88">
        <v>3</v>
      </c>
      <c r="C50" s="272" t="s">
        <v>82</v>
      </c>
      <c r="D50" s="88">
        <v>0</v>
      </c>
      <c r="E50" s="73" t="s">
        <v>82</v>
      </c>
    </row>
    <row r="51" spans="2:5" x14ac:dyDescent="0.3">
      <c r="B51" s="88">
        <v>4</v>
      </c>
      <c r="C51" s="272" t="s">
        <v>82</v>
      </c>
      <c r="D51" s="88">
        <v>0</v>
      </c>
      <c r="E51" s="73" t="s">
        <v>82</v>
      </c>
    </row>
    <row r="52" spans="2:5" x14ac:dyDescent="0.3">
      <c r="B52" s="88">
        <v>5</v>
      </c>
      <c r="C52" s="272" t="s">
        <v>82</v>
      </c>
      <c r="D52" s="88">
        <v>0</v>
      </c>
      <c r="E52" s="73" t="s">
        <v>82</v>
      </c>
    </row>
    <row r="53" spans="2:5" x14ac:dyDescent="0.3">
      <c r="B53" s="88" t="s">
        <v>299</v>
      </c>
      <c r="C53" s="272" t="s">
        <v>82</v>
      </c>
      <c r="D53" s="88">
        <v>0</v>
      </c>
      <c r="E53" s="73" t="s">
        <v>82</v>
      </c>
    </row>
    <row r="54" spans="2:5" x14ac:dyDescent="0.3">
      <c r="B54" s="831" t="s">
        <v>1168</v>
      </c>
      <c r="C54" s="832"/>
      <c r="D54" s="833"/>
      <c r="E54" s="67" t="s">
        <v>286</v>
      </c>
    </row>
    <row r="56" spans="2:5" x14ac:dyDescent="0.3">
      <c r="B56" s="109" t="s">
        <v>1195</v>
      </c>
    </row>
    <row r="57" spans="2:5" x14ac:dyDescent="0.3">
      <c r="B57" s="75"/>
      <c r="D57" s="22"/>
    </row>
    <row r="58" spans="2:5" ht="28.8" x14ac:dyDescent="0.3">
      <c r="B58" s="327" t="s">
        <v>238</v>
      </c>
      <c r="C58" s="327" t="s">
        <v>620</v>
      </c>
      <c r="D58" s="327" t="s">
        <v>621</v>
      </c>
      <c r="E58" s="327" t="s">
        <v>2</v>
      </c>
    </row>
    <row r="59" spans="2:5" x14ac:dyDescent="0.3">
      <c r="B59" s="515">
        <v>1</v>
      </c>
      <c r="C59" s="515">
        <v>2</v>
      </c>
      <c r="D59" s="515">
        <v>3</v>
      </c>
      <c r="E59" s="515">
        <v>4</v>
      </c>
    </row>
    <row r="60" spans="2:5" x14ac:dyDescent="0.3">
      <c r="B60" s="427" t="s">
        <v>631</v>
      </c>
      <c r="C60" s="852" t="s">
        <v>1196</v>
      </c>
      <c r="D60" s="853"/>
      <c r="E60" s="854"/>
    </row>
    <row r="61" spans="2:5" ht="129.6" x14ac:dyDescent="0.3">
      <c r="B61" s="88">
        <v>1</v>
      </c>
      <c r="C61" s="272" t="s">
        <v>1979</v>
      </c>
      <c r="D61" s="88">
        <v>2020</v>
      </c>
      <c r="E61" s="73" t="s">
        <v>1980</v>
      </c>
    </row>
    <row r="62" spans="2:5" ht="129.6" x14ac:dyDescent="0.3">
      <c r="B62" s="88">
        <v>2</v>
      </c>
      <c r="C62" s="272" t="s">
        <v>1979</v>
      </c>
      <c r="D62" s="88">
        <v>2019</v>
      </c>
      <c r="E62" s="73" t="s">
        <v>1981</v>
      </c>
    </row>
    <row r="63" spans="2:5" ht="129.6" x14ac:dyDescent="0.3">
      <c r="B63" s="88">
        <v>3</v>
      </c>
      <c r="C63" s="272" t="s">
        <v>1979</v>
      </c>
      <c r="D63" s="88">
        <v>2019</v>
      </c>
      <c r="E63" s="73" t="s">
        <v>1982</v>
      </c>
    </row>
    <row r="64" spans="2:5" ht="172.8" x14ac:dyDescent="0.3">
      <c r="B64" s="88">
        <v>4</v>
      </c>
      <c r="C64" s="272" t="s">
        <v>1979</v>
      </c>
      <c r="D64" s="88">
        <v>2023</v>
      </c>
      <c r="E64" s="73" t="s">
        <v>1983</v>
      </c>
    </row>
    <row r="65" spans="2:5" ht="187.2" x14ac:dyDescent="0.3">
      <c r="B65" s="88">
        <v>5</v>
      </c>
      <c r="C65" s="272" t="s">
        <v>1979</v>
      </c>
      <c r="D65" s="88">
        <v>2023</v>
      </c>
      <c r="E65" s="73" t="s">
        <v>1984</v>
      </c>
    </row>
    <row r="66" spans="2:5" ht="144" x14ac:dyDescent="0.3">
      <c r="B66" s="88">
        <v>6</v>
      </c>
      <c r="C66" s="272" t="s">
        <v>1979</v>
      </c>
      <c r="D66" s="88">
        <v>2019</v>
      </c>
      <c r="E66" s="73" t="s">
        <v>1985</v>
      </c>
    </row>
    <row r="67" spans="2:5" ht="144" x14ac:dyDescent="0.3">
      <c r="B67" s="88">
        <v>7</v>
      </c>
      <c r="C67" s="272" t="s">
        <v>1979</v>
      </c>
      <c r="D67" s="88">
        <v>2019</v>
      </c>
      <c r="E67" s="73" t="s">
        <v>1986</v>
      </c>
    </row>
    <row r="68" spans="2:5" ht="129.6" x14ac:dyDescent="0.3">
      <c r="B68" s="88">
        <v>8</v>
      </c>
      <c r="C68" s="272" t="s">
        <v>1979</v>
      </c>
      <c r="D68" s="88">
        <v>2021</v>
      </c>
      <c r="E68" s="73" t="s">
        <v>1987</v>
      </c>
    </row>
    <row r="69" spans="2:5" ht="172.8" x14ac:dyDescent="0.3">
      <c r="B69" s="88">
        <v>9</v>
      </c>
      <c r="C69" s="272" t="s">
        <v>1979</v>
      </c>
      <c r="D69" s="88">
        <v>2020</v>
      </c>
      <c r="E69" s="73" t="s">
        <v>1988</v>
      </c>
    </row>
    <row r="70" spans="2:5" ht="187.2" x14ac:dyDescent="0.3">
      <c r="B70" s="88">
        <v>10</v>
      </c>
      <c r="C70" s="272" t="s">
        <v>1979</v>
      </c>
      <c r="D70" s="88">
        <v>2023</v>
      </c>
      <c r="E70" s="73" t="s">
        <v>1989</v>
      </c>
    </row>
    <row r="71" spans="2:5" ht="144" x14ac:dyDescent="0.3">
      <c r="B71" s="88">
        <v>11</v>
      </c>
      <c r="C71" s="272" t="s">
        <v>1979</v>
      </c>
      <c r="D71" s="88">
        <v>2021</v>
      </c>
      <c r="E71" s="73" t="s">
        <v>1990</v>
      </c>
    </row>
    <row r="72" spans="2:5" ht="144" x14ac:dyDescent="0.3">
      <c r="B72" s="88">
        <v>12</v>
      </c>
      <c r="C72" s="272" t="s">
        <v>1979</v>
      </c>
      <c r="D72" s="88">
        <v>2021</v>
      </c>
      <c r="E72" s="73" t="s">
        <v>1991</v>
      </c>
    </row>
    <row r="73" spans="2:5" x14ac:dyDescent="0.3">
      <c r="B73" s="88" t="s">
        <v>299</v>
      </c>
      <c r="C73" s="272"/>
      <c r="D73" s="88"/>
      <c r="E73" s="73"/>
    </row>
    <row r="74" spans="2:5" x14ac:dyDescent="0.3">
      <c r="B74" s="831" t="s">
        <v>1168</v>
      </c>
      <c r="C74" s="832"/>
      <c r="D74" s="833"/>
      <c r="E74" s="67" t="s">
        <v>286</v>
      </c>
    </row>
    <row r="75" spans="2:5" ht="15" thickBot="1" x14ac:dyDescent="0.35">
      <c r="D75" s="22"/>
    </row>
    <row r="76" spans="2:5" x14ac:dyDescent="0.3">
      <c r="B76" s="151" t="s">
        <v>241</v>
      </c>
      <c r="C76" s="153"/>
      <c r="D76" s="153"/>
      <c r="E76" s="154"/>
    </row>
    <row r="77" spans="2:5" x14ac:dyDescent="0.3">
      <c r="B77" s="155" t="s">
        <v>633</v>
      </c>
      <c r="E77" s="156"/>
    </row>
    <row r="78" spans="2:5" x14ac:dyDescent="0.3">
      <c r="B78" s="155" t="s">
        <v>634</v>
      </c>
      <c r="E78" s="156"/>
    </row>
    <row r="79" spans="2:5" x14ac:dyDescent="0.3">
      <c r="B79" s="155" t="s">
        <v>635</v>
      </c>
      <c r="E79" s="156"/>
    </row>
    <row r="80" spans="2:5" x14ac:dyDescent="0.3">
      <c r="B80" s="155" t="s">
        <v>612</v>
      </c>
      <c r="E80" s="156"/>
    </row>
    <row r="81" spans="2:5" ht="150.9" customHeight="1" thickBot="1" x14ac:dyDescent="0.35">
      <c r="B81" s="754" t="s">
        <v>636</v>
      </c>
      <c r="C81" s="780"/>
      <c r="D81" s="780"/>
      <c r="E81" s="781"/>
    </row>
    <row r="82" spans="2:5" ht="15" thickBot="1" x14ac:dyDescent="0.35"/>
    <row r="83" spans="2:5" x14ac:dyDescent="0.3">
      <c r="B83" s="322" t="s">
        <v>697</v>
      </c>
      <c r="C83" s="324"/>
      <c r="D83" s="153"/>
      <c r="E83" s="154"/>
    </row>
    <row r="84" spans="2:5" x14ac:dyDescent="0.3">
      <c r="B84" s="748" t="s">
        <v>1992</v>
      </c>
      <c r="C84" s="843"/>
      <c r="D84" s="843"/>
      <c r="E84" s="844"/>
    </row>
    <row r="85" spans="2:5" x14ac:dyDescent="0.3">
      <c r="B85" s="845"/>
      <c r="C85" s="843"/>
      <c r="D85" s="843"/>
      <c r="E85" s="844"/>
    </row>
    <row r="86" spans="2:5" x14ac:dyDescent="0.3">
      <c r="B86" s="845"/>
      <c r="C86" s="843"/>
      <c r="D86" s="843"/>
      <c r="E86" s="844"/>
    </row>
    <row r="87" spans="2:5" x14ac:dyDescent="0.3">
      <c r="B87" s="845"/>
      <c r="C87" s="843"/>
      <c r="D87" s="843"/>
      <c r="E87" s="844"/>
    </row>
    <row r="88" spans="2:5" x14ac:dyDescent="0.3">
      <c r="B88" s="845"/>
      <c r="C88" s="843"/>
      <c r="D88" s="843"/>
      <c r="E88" s="844"/>
    </row>
    <row r="89" spans="2:5" x14ac:dyDescent="0.3">
      <c r="B89" s="845"/>
      <c r="C89" s="843"/>
      <c r="D89" s="843"/>
      <c r="E89" s="844"/>
    </row>
    <row r="90" spans="2:5" x14ac:dyDescent="0.3">
      <c r="B90" s="846"/>
      <c r="C90" s="847"/>
      <c r="D90" s="847"/>
      <c r="E90" s="848"/>
    </row>
    <row r="91" spans="2:5" x14ac:dyDescent="0.3">
      <c r="B91" s="846"/>
      <c r="C91" s="847"/>
      <c r="D91" s="847"/>
      <c r="E91" s="848"/>
    </row>
    <row r="92" spans="2:5" x14ac:dyDescent="0.3">
      <c r="B92" s="846"/>
      <c r="C92" s="847"/>
      <c r="D92" s="847"/>
      <c r="E92" s="848"/>
    </row>
    <row r="93" spans="2:5" x14ac:dyDescent="0.3">
      <c r="B93" s="846"/>
      <c r="C93" s="847"/>
      <c r="D93" s="847"/>
      <c r="E93" s="848"/>
    </row>
    <row r="94" spans="2:5" x14ac:dyDescent="0.3">
      <c r="B94" s="846"/>
      <c r="C94" s="847"/>
      <c r="D94" s="847"/>
      <c r="E94" s="848"/>
    </row>
    <row r="95" spans="2:5" x14ac:dyDescent="0.3">
      <c r="B95" s="846"/>
      <c r="C95" s="847"/>
      <c r="D95" s="847"/>
      <c r="E95" s="848"/>
    </row>
    <row r="96" spans="2:5" x14ac:dyDescent="0.3">
      <c r="B96" s="846"/>
      <c r="C96" s="847"/>
      <c r="D96" s="847"/>
      <c r="E96" s="848"/>
    </row>
    <row r="97" spans="2:5" x14ac:dyDescent="0.3">
      <c r="B97" s="846"/>
      <c r="C97" s="847"/>
      <c r="D97" s="847"/>
      <c r="E97" s="848"/>
    </row>
    <row r="98" spans="2:5" x14ac:dyDescent="0.3">
      <c r="B98" s="846"/>
      <c r="C98" s="847"/>
      <c r="D98" s="847"/>
      <c r="E98" s="848"/>
    </row>
    <row r="99" spans="2:5" x14ac:dyDescent="0.3">
      <c r="B99" s="846"/>
      <c r="C99" s="847"/>
      <c r="D99" s="847"/>
      <c r="E99" s="848"/>
    </row>
    <row r="100" spans="2:5" x14ac:dyDescent="0.3">
      <c r="B100" s="846"/>
      <c r="C100" s="847"/>
      <c r="D100" s="847"/>
      <c r="E100" s="848"/>
    </row>
    <row r="101" spans="2:5" x14ac:dyDescent="0.3">
      <c r="B101" s="846"/>
      <c r="C101" s="847"/>
      <c r="D101" s="847"/>
      <c r="E101" s="848"/>
    </row>
    <row r="102" spans="2:5" x14ac:dyDescent="0.3">
      <c r="B102" s="846"/>
      <c r="C102" s="847"/>
      <c r="D102" s="847"/>
      <c r="E102" s="848"/>
    </row>
    <row r="103" spans="2:5" x14ac:dyDescent="0.3">
      <c r="B103" s="846"/>
      <c r="C103" s="847"/>
      <c r="D103" s="847"/>
      <c r="E103" s="848"/>
    </row>
    <row r="104" spans="2:5" x14ac:dyDescent="0.3">
      <c r="B104" s="846"/>
      <c r="C104" s="847"/>
      <c r="D104" s="847"/>
      <c r="E104" s="848"/>
    </row>
    <row r="105" spans="2:5" x14ac:dyDescent="0.3">
      <c r="B105" s="846"/>
      <c r="C105" s="847"/>
      <c r="D105" s="847"/>
      <c r="E105" s="848"/>
    </row>
    <row r="106" spans="2:5" x14ac:dyDescent="0.3">
      <c r="B106" s="846"/>
      <c r="C106" s="847"/>
      <c r="D106" s="847"/>
      <c r="E106" s="848"/>
    </row>
    <row r="107" spans="2:5" x14ac:dyDescent="0.3">
      <c r="B107" s="846"/>
      <c r="C107" s="847"/>
      <c r="D107" s="847"/>
      <c r="E107" s="848"/>
    </row>
    <row r="108" spans="2:5" x14ac:dyDescent="0.3">
      <c r="B108" s="846"/>
      <c r="C108" s="847"/>
      <c r="D108" s="847"/>
      <c r="E108" s="848"/>
    </row>
    <row r="109" spans="2:5" ht="15" thickBot="1" x14ac:dyDescent="0.35">
      <c r="B109" s="849"/>
      <c r="C109" s="850"/>
      <c r="D109" s="850"/>
      <c r="E109" s="851"/>
    </row>
  </sheetData>
  <mergeCells count="15">
    <mergeCell ref="B84:E89"/>
    <mergeCell ref="B90:E95"/>
    <mergeCell ref="B103:E109"/>
    <mergeCell ref="B96:E102"/>
    <mergeCell ref="C7:E7"/>
    <mergeCell ref="C22:E22"/>
    <mergeCell ref="C47:E47"/>
    <mergeCell ref="C60:E60"/>
    <mergeCell ref="B81:E81"/>
    <mergeCell ref="B15:E15"/>
    <mergeCell ref="B40:E41"/>
    <mergeCell ref="B14:D14"/>
    <mergeCell ref="B39:D39"/>
    <mergeCell ref="B54:D54"/>
    <mergeCell ref="B74:D74"/>
  </mergeCells>
  <dataValidations count="1">
    <dataValidation type="list" allowBlank="1" showInputMessage="1" showErrorMessage="1" sqref="E14 E39 E54 E74" xr:uid="{00000000-0002-0000-2000-000000000000}">
      <formula1>"V"</formula1>
    </dataValidation>
  </dataValidations>
  <pageMargins left="0.7" right="0.7" top="0.75" bottom="0.75" header="0.3" footer="0.3"/>
  <pageSetup paperSize="9" orientation="landscape" horizontalDpi="0" verticalDpi="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FF00"/>
  </sheetPr>
  <dimension ref="B2:O20"/>
  <sheetViews>
    <sheetView showGridLines="0" zoomScale="106" zoomScaleNormal="106" workbookViewId="0"/>
  </sheetViews>
  <sheetFormatPr defaultRowHeight="14.4" x14ac:dyDescent="0.3"/>
  <cols>
    <col min="1" max="1" width="19" customWidth="1"/>
    <col min="2" max="2" width="4.44140625" customWidth="1"/>
    <col min="11" max="11" width="2.88671875" customWidth="1"/>
  </cols>
  <sheetData>
    <row r="2" spans="2:15" ht="15" thickBot="1" x14ac:dyDescent="0.35"/>
    <row r="3" spans="2:15" ht="15" customHeight="1" x14ac:dyDescent="0.3">
      <c r="B3" s="797" t="s">
        <v>250</v>
      </c>
      <c r="C3" s="798"/>
      <c r="D3" s="798"/>
      <c r="E3" s="798"/>
      <c r="F3" s="798"/>
      <c r="G3" s="798"/>
      <c r="H3" s="798"/>
      <c r="I3" s="798"/>
      <c r="J3" s="798"/>
      <c r="K3" s="798"/>
      <c r="L3" s="798"/>
      <c r="M3" s="798"/>
      <c r="N3" s="798"/>
      <c r="O3" s="799"/>
    </row>
    <row r="4" spans="2:15" ht="15" customHeight="1" x14ac:dyDescent="0.3">
      <c r="B4" s="285"/>
      <c r="C4" s="286"/>
      <c r="D4" s="286"/>
      <c r="E4" s="286"/>
      <c r="F4" s="286"/>
      <c r="G4" s="286"/>
      <c r="H4" s="286"/>
      <c r="I4" s="286"/>
      <c r="J4" s="286"/>
      <c r="K4" s="286"/>
      <c r="L4" s="286"/>
      <c r="M4" s="286"/>
      <c r="N4" s="286"/>
      <c r="O4" s="287"/>
    </row>
    <row r="5" spans="2:15" ht="13.5" customHeight="1" x14ac:dyDescent="0.3">
      <c r="B5" s="285"/>
      <c r="C5" s="286"/>
      <c r="D5" s="286"/>
      <c r="E5" s="286"/>
      <c r="F5" s="286"/>
      <c r="G5" s="286"/>
      <c r="H5" s="286"/>
      <c r="I5" s="286"/>
      <c r="J5" s="286"/>
      <c r="K5" s="286"/>
      <c r="L5" s="286"/>
      <c r="M5" s="286"/>
      <c r="N5" s="286"/>
      <c r="O5" s="287"/>
    </row>
    <row r="6" spans="2:15" ht="15" customHeight="1" x14ac:dyDescent="0.3">
      <c r="B6" s="285"/>
      <c r="C6" s="286"/>
      <c r="D6" s="286"/>
      <c r="E6" s="286"/>
      <c r="F6" s="286"/>
      <c r="G6" s="286"/>
      <c r="H6" s="286"/>
      <c r="I6" s="286"/>
      <c r="J6" s="286"/>
      <c r="K6" s="286"/>
      <c r="L6" s="286"/>
      <c r="M6" s="286"/>
      <c r="N6" s="286"/>
      <c r="O6" s="287"/>
    </row>
    <row r="7" spans="2:15" ht="15" customHeight="1" x14ac:dyDescent="0.3">
      <c r="B7" s="285"/>
      <c r="C7" s="286"/>
      <c r="D7" s="286"/>
      <c r="E7" s="286"/>
      <c r="F7" s="286"/>
      <c r="G7" s="286"/>
      <c r="H7" s="286"/>
      <c r="I7" s="286"/>
      <c r="J7" s="286"/>
      <c r="K7" s="286"/>
      <c r="L7" s="286"/>
      <c r="M7" s="286"/>
      <c r="N7" s="286"/>
      <c r="O7" s="287"/>
    </row>
    <row r="8" spans="2:15" ht="15" customHeight="1" x14ac:dyDescent="0.3">
      <c r="B8" s="285"/>
      <c r="C8" s="286"/>
      <c r="D8" s="286"/>
      <c r="E8" s="286"/>
      <c r="F8" s="286"/>
      <c r="G8" s="286"/>
      <c r="H8" s="286"/>
      <c r="I8" s="286"/>
      <c r="J8" s="286"/>
      <c r="K8" s="286"/>
      <c r="L8" s="286"/>
      <c r="M8" s="286"/>
      <c r="N8" s="286"/>
      <c r="O8" s="287"/>
    </row>
    <row r="9" spans="2:15" ht="15" customHeight="1" x14ac:dyDescent="0.3">
      <c r="B9" s="285"/>
      <c r="C9" s="286"/>
      <c r="D9" s="286"/>
      <c r="E9" s="286"/>
      <c r="F9" s="286"/>
      <c r="G9" s="286"/>
      <c r="H9" s="286"/>
      <c r="I9" s="286"/>
      <c r="J9" s="286"/>
      <c r="K9" s="286"/>
      <c r="L9" s="286"/>
      <c r="M9" s="286"/>
      <c r="N9" s="286"/>
      <c r="O9" s="287"/>
    </row>
    <row r="10" spans="2:15" ht="15" customHeight="1" x14ac:dyDescent="0.3">
      <c r="B10" s="285"/>
      <c r="C10" s="286"/>
      <c r="D10" s="286"/>
      <c r="E10" s="286"/>
      <c r="F10" s="286"/>
      <c r="G10" s="286"/>
      <c r="H10" s="286"/>
      <c r="I10" s="286"/>
      <c r="J10" s="286"/>
      <c r="K10" s="286"/>
      <c r="L10" s="286"/>
      <c r="M10" s="286"/>
      <c r="N10" s="286"/>
      <c r="O10" s="287"/>
    </row>
    <row r="11" spans="2:15" ht="15" customHeight="1" x14ac:dyDescent="0.3">
      <c r="B11" s="285"/>
      <c r="C11" s="286"/>
      <c r="D11" s="286"/>
      <c r="E11" s="286"/>
      <c r="F11" s="286"/>
      <c r="G11" s="286"/>
      <c r="H11" s="286"/>
      <c r="I11" s="286"/>
      <c r="J11" s="286"/>
      <c r="K11" s="286"/>
      <c r="L11" s="286"/>
      <c r="M11" s="286"/>
      <c r="N11" s="286"/>
      <c r="O11" s="287"/>
    </row>
    <row r="12" spans="2:15" ht="15" customHeight="1" x14ac:dyDescent="0.3">
      <c r="B12" s="285"/>
      <c r="C12" s="286"/>
      <c r="D12" s="286"/>
      <c r="E12" s="286"/>
      <c r="F12" s="286"/>
      <c r="G12" s="286"/>
      <c r="H12" s="286"/>
      <c r="I12" s="286"/>
      <c r="J12" s="286"/>
      <c r="K12" s="286"/>
      <c r="L12" s="286"/>
      <c r="M12" s="286"/>
      <c r="N12" s="286"/>
      <c r="O12" s="287"/>
    </row>
    <row r="13" spans="2:15" ht="15" customHeight="1" x14ac:dyDescent="0.3">
      <c r="B13" s="285"/>
      <c r="C13" s="286"/>
      <c r="D13" s="286"/>
      <c r="E13" s="286"/>
      <c r="F13" s="286"/>
      <c r="G13" s="286"/>
      <c r="H13" s="286"/>
      <c r="I13" s="286"/>
      <c r="J13" s="286"/>
      <c r="K13" s="286"/>
      <c r="L13" s="286"/>
      <c r="M13" s="286"/>
      <c r="N13" s="286"/>
      <c r="O13" s="287"/>
    </row>
    <row r="14" spans="2:15" ht="15" customHeight="1" x14ac:dyDescent="0.3">
      <c r="B14" s="285"/>
      <c r="C14" s="286"/>
      <c r="D14" s="286"/>
      <c r="E14" s="286"/>
      <c r="F14" s="286"/>
      <c r="G14" s="286"/>
      <c r="H14" s="286"/>
      <c r="I14" s="286"/>
      <c r="J14" s="286"/>
      <c r="K14" s="286"/>
      <c r="L14" s="286"/>
      <c r="M14" s="286"/>
      <c r="N14" s="286"/>
      <c r="O14" s="287"/>
    </row>
    <row r="15" spans="2:15" ht="15" customHeight="1" x14ac:dyDescent="0.3">
      <c r="B15" s="285"/>
      <c r="C15" s="286"/>
      <c r="D15" s="286"/>
      <c r="E15" s="286"/>
      <c r="F15" s="286"/>
      <c r="G15" s="286"/>
      <c r="H15" s="286"/>
      <c r="I15" s="286"/>
      <c r="J15" s="286"/>
      <c r="K15" s="286"/>
      <c r="L15" s="286"/>
      <c r="M15" s="286"/>
      <c r="N15" s="286"/>
      <c r="O15" s="287"/>
    </row>
    <row r="16" spans="2:15" ht="15" customHeight="1" x14ac:dyDescent="0.3">
      <c r="B16" s="285"/>
      <c r="C16" s="286"/>
      <c r="D16" s="286"/>
      <c r="E16" s="286"/>
      <c r="F16" s="286"/>
      <c r="G16" s="286"/>
      <c r="H16" s="286"/>
      <c r="I16" s="286"/>
      <c r="J16" s="286"/>
      <c r="K16" s="286"/>
      <c r="L16" s="286"/>
      <c r="M16" s="286"/>
      <c r="N16" s="286"/>
      <c r="O16" s="287"/>
    </row>
    <row r="17" spans="2:15" ht="15" customHeight="1" x14ac:dyDescent="0.3">
      <c r="B17" s="285"/>
      <c r="C17" s="286"/>
      <c r="D17" s="286"/>
      <c r="E17" s="286"/>
      <c r="F17" s="286"/>
      <c r="G17" s="286"/>
      <c r="H17" s="286"/>
      <c r="I17" s="286"/>
      <c r="J17" s="286"/>
      <c r="K17" s="286"/>
      <c r="L17" s="286"/>
      <c r="M17" s="286"/>
      <c r="N17" s="286"/>
      <c r="O17" s="287"/>
    </row>
    <row r="18" spans="2:15" ht="15" customHeight="1" x14ac:dyDescent="0.3">
      <c r="B18" s="285"/>
      <c r="C18" s="286"/>
      <c r="D18" s="286"/>
      <c r="E18" s="286"/>
      <c r="F18" s="286"/>
      <c r="G18" s="286"/>
      <c r="H18" s="286"/>
      <c r="I18" s="286"/>
      <c r="J18" s="286"/>
      <c r="K18" s="286"/>
      <c r="L18" s="286"/>
      <c r="M18" s="286"/>
      <c r="N18" s="286"/>
      <c r="O18" s="287"/>
    </row>
    <row r="19" spans="2:15" ht="15" customHeight="1" x14ac:dyDescent="0.3">
      <c r="B19" s="285"/>
      <c r="C19" s="286"/>
      <c r="D19" s="286"/>
      <c r="E19" s="286"/>
      <c r="F19" s="286"/>
      <c r="G19" s="286"/>
      <c r="H19" s="286"/>
      <c r="I19" s="286"/>
      <c r="J19" s="286"/>
      <c r="K19" s="286"/>
      <c r="L19" s="286"/>
      <c r="M19" s="286"/>
      <c r="N19" s="286"/>
      <c r="O19" s="287"/>
    </row>
    <row r="20" spans="2:15" ht="15" customHeight="1" thickBot="1" x14ac:dyDescent="0.35">
      <c r="B20" s="288"/>
      <c r="C20" s="289"/>
      <c r="D20" s="289"/>
      <c r="E20" s="289"/>
      <c r="F20" s="289"/>
      <c r="G20" s="289"/>
      <c r="H20" s="289"/>
      <c r="I20" s="289"/>
      <c r="J20" s="289"/>
      <c r="K20" s="289"/>
      <c r="L20" s="289"/>
      <c r="M20" s="289"/>
      <c r="N20" s="289"/>
      <c r="O20" s="290"/>
    </row>
  </sheetData>
  <mergeCells count="1">
    <mergeCell ref="B3:O3"/>
  </mergeCells>
  <pageMargins left="0.7" right="0.7" top="0.75" bottom="0.75" header="0.3" footer="0.3"/>
  <pageSetup paperSize="9" scale="75" orientation="landscape" horizontalDpi="0" verticalDpi="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FF00"/>
  </sheetPr>
  <dimension ref="A3:P59"/>
  <sheetViews>
    <sheetView showGridLines="0" zoomScale="96" zoomScaleNormal="96" workbookViewId="0">
      <selection activeCell="Q46" sqref="Q46"/>
    </sheetView>
  </sheetViews>
  <sheetFormatPr defaultColWidth="6" defaultRowHeight="14.4" x14ac:dyDescent="0.3"/>
  <cols>
    <col min="2" max="2" width="47.33203125" customWidth="1"/>
    <col min="3" max="3" width="6.33203125" bestFit="1" customWidth="1"/>
    <col min="4" max="4" width="6.88671875" bestFit="1" customWidth="1"/>
    <col min="5" max="5" width="6.33203125" bestFit="1" customWidth="1"/>
    <col min="6" max="6" width="6.88671875" bestFit="1" customWidth="1"/>
    <col min="7" max="7" width="6.33203125" bestFit="1" customWidth="1"/>
    <col min="8" max="8" width="6.88671875" bestFit="1" customWidth="1"/>
    <col min="9" max="9" width="11" customWidth="1"/>
    <col min="10" max="10" width="6.33203125" bestFit="1" customWidth="1"/>
    <col min="11" max="11" width="6.88671875" bestFit="1" customWidth="1"/>
    <col min="12" max="12" width="6.33203125" bestFit="1" customWidth="1"/>
    <col min="13" max="13" width="6.88671875" bestFit="1" customWidth="1"/>
    <col min="14" max="14" width="6.33203125" bestFit="1" customWidth="1"/>
    <col min="15" max="15" width="6.88671875" bestFit="1" customWidth="1"/>
    <col min="16" max="16" width="13.6640625" customWidth="1"/>
  </cols>
  <sheetData>
    <row r="3" spans="1:16" x14ac:dyDescent="0.3">
      <c r="A3" s="106" t="s">
        <v>1268</v>
      </c>
      <c r="B3" s="4"/>
      <c r="C3" s="4"/>
      <c r="D3" s="4"/>
      <c r="E3" s="4"/>
      <c r="F3" s="4"/>
      <c r="G3" s="4"/>
      <c r="H3" s="4"/>
      <c r="I3" s="4"/>
      <c r="J3" s="4"/>
      <c r="K3" s="4"/>
      <c r="L3" s="4"/>
      <c r="M3" s="4"/>
      <c r="N3" s="4"/>
      <c r="O3" s="4"/>
      <c r="P3" s="4"/>
    </row>
    <row r="4" spans="1:16" x14ac:dyDescent="0.3">
      <c r="A4" s="76"/>
      <c r="B4" s="4"/>
      <c r="C4" s="4"/>
      <c r="D4" s="4"/>
      <c r="E4" s="4"/>
      <c r="F4" s="4"/>
      <c r="G4" s="4"/>
      <c r="H4" s="4"/>
      <c r="I4" s="4"/>
      <c r="J4" s="4"/>
      <c r="K4" s="4"/>
      <c r="L4" s="4"/>
      <c r="M4" s="4"/>
      <c r="N4" s="4"/>
      <c r="O4" s="4"/>
      <c r="P4" s="4"/>
    </row>
    <row r="5" spans="1:16" ht="24" customHeight="1" x14ac:dyDescent="0.3">
      <c r="A5" s="757" t="s">
        <v>287</v>
      </c>
      <c r="B5" s="757" t="s">
        <v>639</v>
      </c>
      <c r="C5" s="782" t="s">
        <v>640</v>
      </c>
      <c r="D5" s="856"/>
      <c r="E5" s="856"/>
      <c r="F5" s="856"/>
      <c r="G5" s="856"/>
      <c r="H5" s="856"/>
      <c r="I5" s="783"/>
      <c r="J5" s="782" t="s">
        <v>641</v>
      </c>
      <c r="K5" s="856"/>
      <c r="L5" s="856"/>
      <c r="M5" s="856"/>
      <c r="N5" s="856"/>
      <c r="O5" s="856"/>
      <c r="P5" s="783"/>
    </row>
    <row r="6" spans="1:16" ht="28.8" x14ac:dyDescent="0.3">
      <c r="A6" s="757"/>
      <c r="B6" s="757"/>
      <c r="C6" s="512" t="s">
        <v>383</v>
      </c>
      <c r="D6" s="513" t="s">
        <v>382</v>
      </c>
      <c r="E6" s="513" t="s">
        <v>1918</v>
      </c>
      <c r="F6" s="513" t="s">
        <v>1917</v>
      </c>
      <c r="G6" s="513" t="s">
        <v>1916</v>
      </c>
      <c r="H6" s="514" t="s">
        <v>1915</v>
      </c>
      <c r="I6" s="463" t="s">
        <v>471</v>
      </c>
      <c r="J6" s="512" t="s">
        <v>383</v>
      </c>
      <c r="K6" s="513" t="s">
        <v>382</v>
      </c>
      <c r="L6" s="513" t="s">
        <v>1918</v>
      </c>
      <c r="M6" s="513" t="s">
        <v>1917</v>
      </c>
      <c r="N6" s="513" t="s">
        <v>1916</v>
      </c>
      <c r="O6" s="514" t="s">
        <v>1915</v>
      </c>
      <c r="P6" s="463" t="s">
        <v>471</v>
      </c>
    </row>
    <row r="7" spans="1:16" x14ac:dyDescent="0.3">
      <c r="A7" s="328">
        <v>1</v>
      </c>
      <c r="B7" s="328">
        <v>2</v>
      </c>
      <c r="C7" s="328">
        <v>3</v>
      </c>
      <c r="D7" s="328">
        <v>4</v>
      </c>
      <c r="E7" s="328">
        <v>5</v>
      </c>
      <c r="F7" s="328">
        <v>6</v>
      </c>
      <c r="G7" s="328">
        <v>7</v>
      </c>
      <c r="H7" s="328">
        <v>8</v>
      </c>
      <c r="I7" s="328">
        <v>9</v>
      </c>
      <c r="J7" s="328">
        <v>10</v>
      </c>
      <c r="K7" s="328">
        <v>11</v>
      </c>
      <c r="L7" s="328">
        <v>12</v>
      </c>
      <c r="M7" s="328">
        <v>13</v>
      </c>
      <c r="N7" s="328">
        <v>14</v>
      </c>
      <c r="O7" s="328">
        <v>15</v>
      </c>
      <c r="P7" s="328">
        <v>16</v>
      </c>
    </row>
    <row r="8" spans="1:16" x14ac:dyDescent="0.3">
      <c r="A8" s="6">
        <v>1</v>
      </c>
      <c r="B8" s="8" t="s">
        <v>642</v>
      </c>
      <c r="C8" s="424"/>
      <c r="D8" s="424"/>
      <c r="E8" s="424"/>
      <c r="F8" s="424"/>
      <c r="G8" s="424"/>
      <c r="H8" s="424"/>
      <c r="I8" s="425"/>
      <c r="J8" s="424"/>
      <c r="K8" s="424"/>
      <c r="L8" s="424"/>
      <c r="M8" s="424"/>
      <c r="N8" s="424"/>
      <c r="O8" s="424"/>
      <c r="P8" s="425"/>
    </row>
    <row r="9" spans="1:16" x14ac:dyDescent="0.3">
      <c r="A9" s="6"/>
      <c r="B9" s="8" t="s">
        <v>643</v>
      </c>
      <c r="C9" s="426">
        <v>0</v>
      </c>
      <c r="D9" s="426">
        <v>0</v>
      </c>
      <c r="E9" s="426">
        <v>0</v>
      </c>
      <c r="F9" s="426">
        <v>0</v>
      </c>
      <c r="G9" s="426">
        <v>0</v>
      </c>
      <c r="H9" s="426">
        <v>0</v>
      </c>
      <c r="I9" s="139">
        <f>AVERAGE(C9:H9)</f>
        <v>0</v>
      </c>
      <c r="J9" s="426">
        <v>0</v>
      </c>
      <c r="K9" s="426">
        <v>0</v>
      </c>
      <c r="L9" s="426">
        <v>0</v>
      </c>
      <c r="M9" s="426">
        <v>0</v>
      </c>
      <c r="N9" s="426">
        <v>0</v>
      </c>
      <c r="O9" s="426">
        <v>0</v>
      </c>
      <c r="P9" s="139">
        <f>AVERAGE(J9:O9)</f>
        <v>0</v>
      </c>
    </row>
    <row r="10" spans="1:16" x14ac:dyDescent="0.3">
      <c r="A10" s="6"/>
      <c r="B10" s="8" t="s">
        <v>644</v>
      </c>
      <c r="C10" s="426">
        <v>0</v>
      </c>
      <c r="D10" s="426">
        <v>0</v>
      </c>
      <c r="E10" s="426">
        <v>0</v>
      </c>
      <c r="F10" s="426">
        <v>0</v>
      </c>
      <c r="G10" s="426">
        <v>0</v>
      </c>
      <c r="H10" s="426">
        <v>0</v>
      </c>
      <c r="I10" s="139">
        <f t="shared" ref="I10:I17" si="0">AVERAGE(C10:H10)</f>
        <v>0</v>
      </c>
      <c r="J10" s="426">
        <v>0</v>
      </c>
      <c r="K10" s="426">
        <v>0</v>
      </c>
      <c r="L10" s="426">
        <v>0</v>
      </c>
      <c r="M10" s="426">
        <v>0</v>
      </c>
      <c r="N10" s="426">
        <v>0</v>
      </c>
      <c r="O10" s="426">
        <v>0</v>
      </c>
      <c r="P10" s="139">
        <f t="shared" ref="P10:P19" si="1">AVERAGE(J10:O10)</f>
        <v>0</v>
      </c>
    </row>
    <row r="11" spans="1:16" ht="28.8" x14ac:dyDescent="0.3">
      <c r="A11" s="6"/>
      <c r="B11" s="8" t="s">
        <v>645</v>
      </c>
      <c r="C11" s="426">
        <v>0</v>
      </c>
      <c r="D11" s="426">
        <v>0</v>
      </c>
      <c r="E11" s="426">
        <v>0</v>
      </c>
      <c r="F11" s="426">
        <v>0</v>
      </c>
      <c r="G11" s="426">
        <v>0</v>
      </c>
      <c r="H11" s="426">
        <v>0</v>
      </c>
      <c r="I11" s="139">
        <f t="shared" si="0"/>
        <v>0</v>
      </c>
      <c r="J11" s="426">
        <v>0</v>
      </c>
      <c r="K11" s="426">
        <v>0</v>
      </c>
      <c r="L11" s="426">
        <v>0</v>
      </c>
      <c r="M11" s="426">
        <v>0</v>
      </c>
      <c r="N11" s="426">
        <v>0</v>
      </c>
      <c r="O11" s="426">
        <v>0</v>
      </c>
      <c r="P11" s="139">
        <f t="shared" si="1"/>
        <v>0</v>
      </c>
    </row>
    <row r="12" spans="1:16" ht="57.6" x14ac:dyDescent="0.3">
      <c r="A12" s="6"/>
      <c r="B12" s="8" t="s">
        <v>646</v>
      </c>
      <c r="C12" s="426">
        <v>0</v>
      </c>
      <c r="D12" s="426">
        <v>0</v>
      </c>
      <c r="E12" s="426">
        <v>0</v>
      </c>
      <c r="F12" s="426">
        <v>0</v>
      </c>
      <c r="G12" s="426">
        <v>0</v>
      </c>
      <c r="H12" s="426">
        <v>0</v>
      </c>
      <c r="I12" s="139">
        <f t="shared" si="0"/>
        <v>0</v>
      </c>
      <c r="J12" s="426">
        <v>0</v>
      </c>
      <c r="K12" s="426">
        <v>0</v>
      </c>
      <c r="L12" s="426">
        <v>0</v>
      </c>
      <c r="M12" s="426">
        <v>0</v>
      </c>
      <c r="N12" s="426">
        <v>0</v>
      </c>
      <c r="O12" s="426">
        <v>0</v>
      </c>
      <c r="P12" s="139">
        <f t="shared" si="1"/>
        <v>0</v>
      </c>
    </row>
    <row r="13" spans="1:16" ht="28.8" x14ac:dyDescent="0.3">
      <c r="A13" s="6">
        <v>2</v>
      </c>
      <c r="B13" s="8" t="s">
        <v>647</v>
      </c>
      <c r="C13" s="426">
        <v>0</v>
      </c>
      <c r="D13" s="426">
        <v>0</v>
      </c>
      <c r="E13" s="426">
        <v>0</v>
      </c>
      <c r="F13" s="426">
        <v>0</v>
      </c>
      <c r="G13" s="426">
        <v>0</v>
      </c>
      <c r="H13" s="426">
        <v>0</v>
      </c>
      <c r="I13" s="139">
        <f t="shared" si="0"/>
        <v>0</v>
      </c>
      <c r="J13" s="426">
        <v>0</v>
      </c>
      <c r="K13" s="426">
        <v>0</v>
      </c>
      <c r="L13" s="426">
        <v>0</v>
      </c>
      <c r="M13" s="426">
        <v>0</v>
      </c>
      <c r="N13" s="426">
        <v>0</v>
      </c>
      <c r="O13" s="426">
        <v>0</v>
      </c>
      <c r="P13" s="139">
        <f t="shared" si="1"/>
        <v>0</v>
      </c>
    </row>
    <row r="14" spans="1:16" x14ac:dyDescent="0.3">
      <c r="A14" s="771" t="s">
        <v>348</v>
      </c>
      <c r="B14" s="771"/>
      <c r="C14" s="139">
        <f>SUM(C8:C13)</f>
        <v>0</v>
      </c>
      <c r="D14" s="139">
        <v>0</v>
      </c>
      <c r="E14" s="139">
        <v>0</v>
      </c>
      <c r="F14" s="139">
        <v>0</v>
      </c>
      <c r="G14" s="139">
        <f>SUM(G8:G13)</f>
        <v>0</v>
      </c>
      <c r="H14" s="139">
        <f>SUM(H8:H13)</f>
        <v>0</v>
      </c>
      <c r="I14" s="139">
        <f>AVERAGE(C14:H14)</f>
        <v>0</v>
      </c>
      <c r="J14" s="139">
        <f>SUM(J8:J13)</f>
        <v>0</v>
      </c>
      <c r="K14" s="139">
        <v>0</v>
      </c>
      <c r="L14" s="139">
        <v>0</v>
      </c>
      <c r="M14" s="139">
        <v>0</v>
      </c>
      <c r="N14" s="139">
        <f>SUM(N8:N13)</f>
        <v>0</v>
      </c>
      <c r="O14" s="139">
        <f>SUM(O8:O13)</f>
        <v>0</v>
      </c>
      <c r="P14" s="139">
        <f t="shared" si="1"/>
        <v>0</v>
      </c>
    </row>
    <row r="15" spans="1:16" x14ac:dyDescent="0.3">
      <c r="A15" s="6">
        <v>3</v>
      </c>
      <c r="B15" s="8" t="s">
        <v>648</v>
      </c>
      <c r="C15" s="426">
        <v>0</v>
      </c>
      <c r="D15" s="426">
        <v>0</v>
      </c>
      <c r="E15" s="426">
        <v>0</v>
      </c>
      <c r="F15" s="426">
        <v>0</v>
      </c>
      <c r="G15" s="426">
        <v>0</v>
      </c>
      <c r="H15" s="426">
        <v>0</v>
      </c>
      <c r="I15" s="139">
        <f t="shared" si="0"/>
        <v>0</v>
      </c>
      <c r="J15" s="426">
        <v>0</v>
      </c>
      <c r="K15" s="426">
        <v>0</v>
      </c>
      <c r="L15" s="426">
        <v>0</v>
      </c>
      <c r="M15" s="426">
        <v>0</v>
      </c>
      <c r="N15" s="426">
        <v>0</v>
      </c>
      <c r="O15" s="426">
        <v>0</v>
      </c>
      <c r="P15" s="139">
        <f t="shared" si="1"/>
        <v>0</v>
      </c>
    </row>
    <row r="16" spans="1:16" x14ac:dyDescent="0.3">
      <c r="A16" s="6">
        <v>4</v>
      </c>
      <c r="B16" s="8" t="s">
        <v>649</v>
      </c>
      <c r="C16" s="426">
        <v>0</v>
      </c>
      <c r="D16" s="426">
        <v>0</v>
      </c>
      <c r="E16" s="426">
        <v>0</v>
      </c>
      <c r="F16" s="426">
        <v>0</v>
      </c>
      <c r="G16" s="426">
        <v>0</v>
      </c>
      <c r="H16" s="426">
        <v>0</v>
      </c>
      <c r="I16" s="139">
        <f t="shared" si="0"/>
        <v>0</v>
      </c>
      <c r="J16" s="426">
        <v>0</v>
      </c>
      <c r="K16" s="426">
        <v>0</v>
      </c>
      <c r="L16" s="426">
        <v>0</v>
      </c>
      <c r="M16" s="426">
        <v>0</v>
      </c>
      <c r="N16" s="426">
        <v>0</v>
      </c>
      <c r="O16" s="426">
        <v>0</v>
      </c>
      <c r="P16" s="139">
        <f t="shared" si="1"/>
        <v>0</v>
      </c>
    </row>
    <row r="17" spans="1:16" x14ac:dyDescent="0.3">
      <c r="A17" s="771" t="s">
        <v>348</v>
      </c>
      <c r="B17" s="771"/>
      <c r="C17" s="139">
        <f>SUM(C15:C16)</f>
        <v>0</v>
      </c>
      <c r="D17" s="139">
        <v>0</v>
      </c>
      <c r="E17" s="139">
        <v>0</v>
      </c>
      <c r="F17" s="139">
        <v>0</v>
      </c>
      <c r="G17" s="139">
        <f>SUM(G15:G16)</f>
        <v>0</v>
      </c>
      <c r="H17" s="139">
        <f>SUM(H15:H16)</f>
        <v>0</v>
      </c>
      <c r="I17" s="139">
        <f t="shared" si="0"/>
        <v>0</v>
      </c>
      <c r="J17" s="139">
        <f>SUM(J15:J16)</f>
        <v>0</v>
      </c>
      <c r="K17" s="139">
        <v>0</v>
      </c>
      <c r="L17" s="139">
        <v>0</v>
      </c>
      <c r="M17" s="139">
        <v>0</v>
      </c>
      <c r="N17" s="139">
        <f>SUM(N15:N16)</f>
        <v>0</v>
      </c>
      <c r="O17" s="139">
        <f>SUM(O15:O16)</f>
        <v>0</v>
      </c>
      <c r="P17" s="139">
        <f t="shared" si="1"/>
        <v>0</v>
      </c>
    </row>
    <row r="18" spans="1:16" x14ac:dyDescent="0.3">
      <c r="A18" s="6">
        <v>5</v>
      </c>
      <c r="B18" s="8" t="s">
        <v>650</v>
      </c>
      <c r="C18" s="426">
        <v>0</v>
      </c>
      <c r="D18" s="426">
        <v>0</v>
      </c>
      <c r="E18" s="426">
        <v>0</v>
      </c>
      <c r="F18" s="426">
        <v>0</v>
      </c>
      <c r="G18" s="426">
        <v>0</v>
      </c>
      <c r="H18" s="426">
        <v>0</v>
      </c>
      <c r="I18" s="139">
        <f>AVERAGE(C18:H18)</f>
        <v>0</v>
      </c>
      <c r="J18" s="426">
        <v>0</v>
      </c>
      <c r="K18" s="426">
        <v>0</v>
      </c>
      <c r="L18" s="426">
        <v>0</v>
      </c>
      <c r="M18" s="426">
        <v>0</v>
      </c>
      <c r="N18" s="426">
        <v>0</v>
      </c>
      <c r="O18" s="426">
        <v>0</v>
      </c>
      <c r="P18" s="139">
        <f t="shared" si="1"/>
        <v>0</v>
      </c>
    </row>
    <row r="19" spans="1:16" x14ac:dyDescent="0.3">
      <c r="A19" s="6">
        <v>6</v>
      </c>
      <c r="B19" s="8" t="s">
        <v>651</v>
      </c>
      <c r="C19" s="426">
        <v>0</v>
      </c>
      <c r="D19" s="426">
        <v>0</v>
      </c>
      <c r="E19" s="426">
        <v>0</v>
      </c>
      <c r="F19" s="426">
        <v>0</v>
      </c>
      <c r="G19" s="426">
        <v>0</v>
      </c>
      <c r="H19" s="426">
        <v>0</v>
      </c>
      <c r="I19" s="139">
        <f>AVERAGE(C19:H19)</f>
        <v>0</v>
      </c>
      <c r="J19" s="426">
        <v>0</v>
      </c>
      <c r="K19" s="426">
        <v>0</v>
      </c>
      <c r="L19" s="426">
        <v>0</v>
      </c>
      <c r="M19" s="426">
        <v>0</v>
      </c>
      <c r="N19" s="426">
        <v>0</v>
      </c>
      <c r="O19" s="426">
        <v>0</v>
      </c>
      <c r="P19" s="139">
        <f t="shared" si="1"/>
        <v>0</v>
      </c>
    </row>
    <row r="20" spans="1:16" x14ac:dyDescent="0.3">
      <c r="A20" s="6">
        <v>6</v>
      </c>
      <c r="B20" s="8" t="s">
        <v>652</v>
      </c>
      <c r="C20" s="426">
        <v>0</v>
      </c>
      <c r="D20" s="426">
        <v>0</v>
      </c>
      <c r="E20" s="426">
        <v>0</v>
      </c>
      <c r="F20" s="426">
        <v>0</v>
      </c>
      <c r="G20" s="426">
        <v>0</v>
      </c>
      <c r="H20" s="426">
        <v>0</v>
      </c>
      <c r="I20" s="139">
        <f>AVERAGE(C20:H20)</f>
        <v>0</v>
      </c>
      <c r="J20" s="426">
        <v>0</v>
      </c>
      <c r="K20" s="426">
        <v>0</v>
      </c>
      <c r="L20" s="426">
        <v>0</v>
      </c>
      <c r="M20" s="426">
        <v>0</v>
      </c>
      <c r="N20" s="426">
        <v>0</v>
      </c>
      <c r="O20" s="426">
        <v>0</v>
      </c>
      <c r="P20" s="139">
        <f>AVERAGE(J20:O20)</f>
        <v>0</v>
      </c>
    </row>
    <row r="21" spans="1:16" x14ac:dyDescent="0.3">
      <c r="A21" s="771" t="s">
        <v>348</v>
      </c>
      <c r="B21" s="771"/>
      <c r="C21" s="139">
        <f>SUM(C18:C20)</f>
        <v>0</v>
      </c>
      <c r="D21" s="139">
        <v>0</v>
      </c>
      <c r="E21" s="139">
        <v>0</v>
      </c>
      <c r="F21" s="139">
        <v>0</v>
      </c>
      <c r="G21" s="139">
        <f>SUM(G18:G20)</f>
        <v>0</v>
      </c>
      <c r="H21" s="139">
        <f>SUM(H18:H20)</f>
        <v>0</v>
      </c>
      <c r="I21" s="139">
        <f>AVERAGE(C21:H21)</f>
        <v>0</v>
      </c>
      <c r="J21" s="139">
        <f>SUM(J18:J20)</f>
        <v>0</v>
      </c>
      <c r="K21" s="139">
        <v>0</v>
      </c>
      <c r="L21" s="139">
        <v>0</v>
      </c>
      <c r="M21" s="139">
        <v>0</v>
      </c>
      <c r="N21" s="139">
        <f>SUM(N18:N20)</f>
        <v>0</v>
      </c>
      <c r="O21" s="139">
        <f>SUM(O18:O20)</f>
        <v>0</v>
      </c>
      <c r="P21" s="139">
        <f>AVERAGE(J21:O21)</f>
        <v>0</v>
      </c>
    </row>
    <row r="22" spans="1:16" x14ac:dyDescent="0.3">
      <c r="A22" s="770" t="s">
        <v>1168</v>
      </c>
      <c r="B22" s="770"/>
      <c r="C22" s="770"/>
      <c r="D22" s="770"/>
      <c r="E22" s="770"/>
      <c r="F22" s="770"/>
      <c r="G22" s="770"/>
      <c r="H22" s="770"/>
      <c r="I22" s="770"/>
      <c r="J22" s="770"/>
      <c r="K22" s="770"/>
      <c r="L22" s="770"/>
      <c r="M22" s="770"/>
      <c r="N22" s="769" t="s">
        <v>286</v>
      </c>
      <c r="O22" s="769"/>
      <c r="P22" s="769"/>
    </row>
    <row r="23" spans="1:16" ht="15" thickBot="1" x14ac:dyDescent="0.35"/>
    <row r="24" spans="1:16" x14ac:dyDescent="0.3">
      <c r="A24" s="198"/>
      <c r="B24" s="153" t="s">
        <v>653</v>
      </c>
      <c r="C24" s="153"/>
      <c r="D24" s="153"/>
      <c r="E24" s="153"/>
      <c r="F24" s="153"/>
      <c r="G24" s="153"/>
      <c r="H24" s="153"/>
      <c r="I24" s="153"/>
      <c r="J24" s="153"/>
      <c r="K24" s="153"/>
      <c r="L24" s="153"/>
      <c r="M24" s="153"/>
      <c r="N24" s="153"/>
      <c r="O24" s="153"/>
      <c r="P24" s="154"/>
    </row>
    <row r="25" spans="1:16" x14ac:dyDescent="0.3">
      <c r="A25" s="155"/>
      <c r="B25" t="s">
        <v>654</v>
      </c>
      <c r="P25" s="156"/>
    </row>
    <row r="26" spans="1:16" x14ac:dyDescent="0.3">
      <c r="A26" s="155"/>
      <c r="B26" t="s">
        <v>655</v>
      </c>
      <c r="P26" s="156"/>
    </row>
    <row r="27" spans="1:16" x14ac:dyDescent="0.3">
      <c r="A27" s="155"/>
      <c r="B27" t="s">
        <v>656</v>
      </c>
      <c r="P27" s="156"/>
    </row>
    <row r="28" spans="1:16" x14ac:dyDescent="0.3">
      <c r="A28" s="155"/>
      <c r="P28" s="156"/>
    </row>
    <row r="29" spans="1:16" x14ac:dyDescent="0.3">
      <c r="A29" s="155"/>
      <c r="B29" t="s">
        <v>657</v>
      </c>
      <c r="P29" s="156"/>
    </row>
    <row r="30" spans="1:16" x14ac:dyDescent="0.3">
      <c r="A30" s="155"/>
      <c r="B30" t="s">
        <v>658</v>
      </c>
      <c r="P30" s="156"/>
    </row>
    <row r="31" spans="1:16" x14ac:dyDescent="0.3">
      <c r="A31" s="155"/>
      <c r="B31" t="s">
        <v>659</v>
      </c>
      <c r="P31" s="156"/>
    </row>
    <row r="32" spans="1:16" x14ac:dyDescent="0.3">
      <c r="A32" s="155"/>
      <c r="B32" t="s">
        <v>660</v>
      </c>
      <c r="P32" s="156"/>
    </row>
    <row r="33" spans="1:16" x14ac:dyDescent="0.3">
      <c r="A33" s="155"/>
      <c r="P33" s="156"/>
    </row>
    <row r="34" spans="1:16" x14ac:dyDescent="0.3">
      <c r="A34" s="155"/>
      <c r="B34" t="s">
        <v>661</v>
      </c>
      <c r="P34" s="156"/>
    </row>
    <row r="35" spans="1:16" x14ac:dyDescent="0.3">
      <c r="A35" s="155"/>
      <c r="B35" t="s">
        <v>662</v>
      </c>
      <c r="P35" s="156"/>
    </row>
    <row r="36" spans="1:16" x14ac:dyDescent="0.3">
      <c r="A36" s="155"/>
      <c r="B36" t="s">
        <v>663</v>
      </c>
      <c r="P36" s="156"/>
    </row>
    <row r="37" spans="1:16" x14ac:dyDescent="0.3">
      <c r="A37" s="155"/>
      <c r="B37" t="s">
        <v>664</v>
      </c>
      <c r="P37" s="156"/>
    </row>
    <row r="38" spans="1:16" x14ac:dyDescent="0.3">
      <c r="A38" s="155"/>
      <c r="P38" s="156"/>
    </row>
    <row r="39" spans="1:16" x14ac:dyDescent="0.3">
      <c r="A39" s="155"/>
      <c r="B39" s="745" t="s">
        <v>665</v>
      </c>
      <c r="C39" s="745"/>
      <c r="D39" s="745"/>
      <c r="E39" s="745"/>
      <c r="F39" s="745"/>
      <c r="G39" s="745"/>
      <c r="H39" s="745"/>
      <c r="I39" s="745"/>
      <c r="J39" s="745"/>
      <c r="K39" s="745"/>
      <c r="L39" s="745"/>
      <c r="M39" s="745"/>
      <c r="N39" s="745"/>
      <c r="O39" s="745"/>
      <c r="P39" s="746"/>
    </row>
    <row r="40" spans="1:16" x14ac:dyDescent="0.3">
      <c r="A40" s="155"/>
      <c r="B40" t="s">
        <v>666</v>
      </c>
      <c r="P40" s="156"/>
    </row>
    <row r="41" spans="1:16" x14ac:dyDescent="0.3">
      <c r="A41" s="155"/>
      <c r="P41" s="156"/>
    </row>
    <row r="42" spans="1:16" ht="29.4" customHeight="1" x14ac:dyDescent="0.3">
      <c r="A42" s="155"/>
      <c r="B42" s="745" t="s">
        <v>667</v>
      </c>
      <c r="C42" s="745"/>
      <c r="D42" s="745"/>
      <c r="E42" s="745"/>
      <c r="F42" s="745"/>
      <c r="G42" s="745"/>
      <c r="H42" s="745"/>
      <c r="I42" s="745"/>
      <c r="J42" s="745"/>
      <c r="K42" s="745"/>
      <c r="L42" s="745"/>
      <c r="M42" s="745"/>
      <c r="N42" s="745"/>
      <c r="O42" s="745"/>
      <c r="P42" s="746"/>
    </row>
    <row r="43" spans="1:16" ht="15" thickBot="1" x14ac:dyDescent="0.35">
      <c r="A43" s="157"/>
      <c r="B43" s="158"/>
      <c r="C43" s="158"/>
      <c r="D43" s="158"/>
      <c r="E43" s="158"/>
      <c r="F43" s="158"/>
      <c r="G43" s="158"/>
      <c r="H43" s="158"/>
      <c r="I43" s="158"/>
      <c r="J43" s="158"/>
      <c r="K43" s="158"/>
      <c r="L43" s="158"/>
      <c r="M43" s="158"/>
      <c r="N43" s="158"/>
      <c r="O43" s="158"/>
      <c r="P43" s="159"/>
    </row>
    <row r="44" spans="1:16" ht="15" thickBot="1" x14ac:dyDescent="0.35"/>
    <row r="45" spans="1:16" x14ac:dyDescent="0.3">
      <c r="A45" s="322" t="s">
        <v>697</v>
      </c>
      <c r="B45" s="326"/>
      <c r="C45" s="153"/>
      <c r="D45" s="153"/>
      <c r="E45" s="191"/>
      <c r="F45" s="153"/>
      <c r="G45" s="192"/>
      <c r="H45" s="192"/>
      <c r="I45" s="192"/>
      <c r="J45" s="153"/>
      <c r="K45" s="153"/>
      <c r="L45" s="153"/>
      <c r="M45" s="153"/>
      <c r="N45" s="153"/>
      <c r="O45" s="153"/>
      <c r="P45" s="154"/>
    </row>
    <row r="46" spans="1:16" x14ac:dyDescent="0.3">
      <c r="A46" s="804" t="s">
        <v>1993</v>
      </c>
      <c r="B46" s="764"/>
      <c r="C46" s="764"/>
      <c r="D46" s="764"/>
      <c r="E46" s="764"/>
      <c r="F46" s="764"/>
      <c r="G46" s="764"/>
      <c r="H46" s="764"/>
      <c r="I46" s="764"/>
      <c r="J46" s="764"/>
      <c r="K46" s="764"/>
      <c r="L46" s="764"/>
      <c r="M46" s="764"/>
      <c r="N46" s="764"/>
      <c r="O46" s="764"/>
      <c r="P46" s="765"/>
    </row>
    <row r="47" spans="1:16" x14ac:dyDescent="0.3">
      <c r="A47" s="804"/>
      <c r="B47" s="764"/>
      <c r="C47" s="764"/>
      <c r="D47" s="764"/>
      <c r="E47" s="764"/>
      <c r="F47" s="764"/>
      <c r="G47" s="764"/>
      <c r="H47" s="764"/>
      <c r="I47" s="764"/>
      <c r="J47" s="764"/>
      <c r="K47" s="764"/>
      <c r="L47" s="764"/>
      <c r="M47" s="764"/>
      <c r="N47" s="764"/>
      <c r="O47" s="764"/>
      <c r="P47" s="765"/>
    </row>
    <row r="48" spans="1:16" x14ac:dyDescent="0.3">
      <c r="A48" s="804"/>
      <c r="B48" s="764"/>
      <c r="C48" s="764"/>
      <c r="D48" s="764"/>
      <c r="E48" s="764"/>
      <c r="F48" s="764"/>
      <c r="G48" s="764"/>
      <c r="H48" s="764"/>
      <c r="I48" s="764"/>
      <c r="J48" s="764"/>
      <c r="K48" s="764"/>
      <c r="L48" s="764"/>
      <c r="M48" s="764"/>
      <c r="N48" s="764"/>
      <c r="O48" s="764"/>
      <c r="P48" s="765"/>
    </row>
    <row r="49" spans="1:16" x14ac:dyDescent="0.3">
      <c r="A49" s="804"/>
      <c r="B49" s="764"/>
      <c r="C49" s="764"/>
      <c r="D49" s="764"/>
      <c r="E49" s="764"/>
      <c r="F49" s="764"/>
      <c r="G49" s="764"/>
      <c r="H49" s="764"/>
      <c r="I49" s="764"/>
      <c r="J49" s="764"/>
      <c r="K49" s="764"/>
      <c r="L49" s="764"/>
      <c r="M49" s="764"/>
      <c r="N49" s="764"/>
      <c r="O49" s="764"/>
      <c r="P49" s="765"/>
    </row>
    <row r="50" spans="1:16" x14ac:dyDescent="0.3">
      <c r="A50" s="804"/>
      <c r="B50" s="764"/>
      <c r="C50" s="764"/>
      <c r="D50" s="764"/>
      <c r="E50" s="764"/>
      <c r="F50" s="764"/>
      <c r="G50" s="764"/>
      <c r="H50" s="764"/>
      <c r="I50" s="764"/>
      <c r="J50" s="764"/>
      <c r="K50" s="764"/>
      <c r="L50" s="764"/>
      <c r="M50" s="764"/>
      <c r="N50" s="764"/>
      <c r="O50" s="764"/>
      <c r="P50" s="765"/>
    </row>
    <row r="51" spans="1:16" x14ac:dyDescent="0.3">
      <c r="A51" s="804"/>
      <c r="B51" s="764"/>
      <c r="C51" s="764"/>
      <c r="D51" s="764"/>
      <c r="E51" s="764"/>
      <c r="F51" s="764"/>
      <c r="G51" s="764"/>
      <c r="H51" s="764"/>
      <c r="I51" s="764"/>
      <c r="J51" s="764"/>
      <c r="K51" s="764"/>
      <c r="L51" s="764"/>
      <c r="M51" s="764"/>
      <c r="N51" s="764"/>
      <c r="O51" s="764"/>
      <c r="P51" s="765"/>
    </row>
    <row r="52" spans="1:16" x14ac:dyDescent="0.3">
      <c r="A52" s="804"/>
      <c r="B52" s="764"/>
      <c r="C52" s="764"/>
      <c r="D52" s="764"/>
      <c r="E52" s="764"/>
      <c r="F52" s="764"/>
      <c r="G52" s="764"/>
      <c r="H52" s="764"/>
      <c r="I52" s="764"/>
      <c r="J52" s="764"/>
      <c r="K52" s="764"/>
      <c r="L52" s="764"/>
      <c r="M52" s="764"/>
      <c r="N52" s="764"/>
      <c r="O52" s="764"/>
      <c r="P52" s="765"/>
    </row>
    <row r="53" spans="1:16" x14ac:dyDescent="0.3">
      <c r="A53" s="804"/>
      <c r="B53" s="764"/>
      <c r="C53" s="764"/>
      <c r="D53" s="764"/>
      <c r="E53" s="764"/>
      <c r="F53" s="764"/>
      <c r="G53" s="764"/>
      <c r="H53" s="764"/>
      <c r="I53" s="764"/>
      <c r="J53" s="764"/>
      <c r="K53" s="764"/>
      <c r="L53" s="764"/>
      <c r="M53" s="764"/>
      <c r="N53" s="764"/>
      <c r="O53" s="764"/>
      <c r="P53" s="765"/>
    </row>
    <row r="54" spans="1:16" x14ac:dyDescent="0.3">
      <c r="A54" s="804"/>
      <c r="B54" s="764"/>
      <c r="C54" s="764"/>
      <c r="D54" s="764"/>
      <c r="E54" s="764"/>
      <c r="F54" s="764"/>
      <c r="G54" s="764"/>
      <c r="H54" s="764"/>
      <c r="I54" s="764"/>
      <c r="J54" s="764"/>
      <c r="K54" s="764"/>
      <c r="L54" s="764"/>
      <c r="M54" s="764"/>
      <c r="N54" s="764"/>
      <c r="O54" s="764"/>
      <c r="P54" s="765"/>
    </row>
    <row r="55" spans="1:16" x14ac:dyDescent="0.3">
      <c r="A55" s="804"/>
      <c r="B55" s="764"/>
      <c r="C55" s="764"/>
      <c r="D55" s="764"/>
      <c r="E55" s="764"/>
      <c r="F55" s="764"/>
      <c r="G55" s="764"/>
      <c r="H55" s="764"/>
      <c r="I55" s="764"/>
      <c r="J55" s="764"/>
      <c r="K55" s="764"/>
      <c r="L55" s="764"/>
      <c r="M55" s="764"/>
      <c r="N55" s="764"/>
      <c r="O55" s="764"/>
      <c r="P55" s="765"/>
    </row>
    <row r="56" spans="1:16" x14ac:dyDescent="0.3">
      <c r="A56" s="804"/>
      <c r="B56" s="764"/>
      <c r="C56" s="764"/>
      <c r="D56" s="764"/>
      <c r="E56" s="764"/>
      <c r="F56" s="764"/>
      <c r="G56" s="764"/>
      <c r="H56" s="764"/>
      <c r="I56" s="764"/>
      <c r="J56" s="764"/>
      <c r="K56" s="764"/>
      <c r="L56" s="764"/>
      <c r="M56" s="764"/>
      <c r="N56" s="764"/>
      <c r="O56" s="764"/>
      <c r="P56" s="765"/>
    </row>
    <row r="57" spans="1:16" x14ac:dyDescent="0.3">
      <c r="A57" s="804"/>
      <c r="B57" s="764"/>
      <c r="C57" s="764"/>
      <c r="D57" s="764"/>
      <c r="E57" s="764"/>
      <c r="F57" s="764"/>
      <c r="G57" s="764"/>
      <c r="H57" s="764"/>
      <c r="I57" s="764"/>
      <c r="J57" s="764"/>
      <c r="K57" s="764"/>
      <c r="L57" s="764"/>
      <c r="M57" s="764"/>
      <c r="N57" s="764"/>
      <c r="O57" s="764"/>
      <c r="P57" s="765"/>
    </row>
    <row r="58" spans="1:16" x14ac:dyDescent="0.3">
      <c r="A58" s="804"/>
      <c r="B58" s="764"/>
      <c r="C58" s="764"/>
      <c r="D58" s="764"/>
      <c r="E58" s="764"/>
      <c r="F58" s="764"/>
      <c r="G58" s="764"/>
      <c r="H58" s="764"/>
      <c r="I58" s="764"/>
      <c r="J58" s="764"/>
      <c r="K58" s="764"/>
      <c r="L58" s="764"/>
      <c r="M58" s="764"/>
      <c r="N58" s="764"/>
      <c r="O58" s="764"/>
      <c r="P58" s="765"/>
    </row>
    <row r="59" spans="1:16" ht="15" thickBot="1" x14ac:dyDescent="0.35">
      <c r="A59" s="805"/>
      <c r="B59" s="755"/>
      <c r="C59" s="755"/>
      <c r="D59" s="755"/>
      <c r="E59" s="755"/>
      <c r="F59" s="755"/>
      <c r="G59" s="755"/>
      <c r="H59" s="755"/>
      <c r="I59" s="755"/>
      <c r="J59" s="755"/>
      <c r="K59" s="755"/>
      <c r="L59" s="755"/>
      <c r="M59" s="755"/>
      <c r="N59" s="755"/>
      <c r="O59" s="755"/>
      <c r="P59" s="756"/>
    </row>
  </sheetData>
  <mergeCells count="12">
    <mergeCell ref="A46:P59"/>
    <mergeCell ref="A21:B21"/>
    <mergeCell ref="B39:P39"/>
    <mergeCell ref="B42:P42"/>
    <mergeCell ref="A5:A6"/>
    <mergeCell ref="B5:B6"/>
    <mergeCell ref="C5:I5"/>
    <mergeCell ref="J5:P5"/>
    <mergeCell ref="A14:B14"/>
    <mergeCell ref="A17:B17"/>
    <mergeCell ref="N22:P22"/>
    <mergeCell ref="A22:M22"/>
  </mergeCells>
  <dataValidations count="1">
    <dataValidation type="list" allowBlank="1" showInputMessage="1" showErrorMessage="1" sqref="N22" xr:uid="{00000000-0002-0000-2200-000000000000}">
      <formula1>"V"</formula1>
    </dataValidation>
  </dataValidations>
  <pageMargins left="0.7" right="0.7" top="0.75" bottom="0.75" header="0.3" footer="0.3"/>
  <pageSetup paperSize="9" scale="65" orientation="landscape" horizontalDpi="0" verticalDpi="0"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FF00"/>
  </sheetPr>
  <dimension ref="B4:P38"/>
  <sheetViews>
    <sheetView showGridLines="0" workbookViewId="0">
      <selection activeCell="B20" sqref="B20:J38"/>
    </sheetView>
  </sheetViews>
  <sheetFormatPr defaultColWidth="9.109375" defaultRowHeight="14.4" x14ac:dyDescent="0.3"/>
  <cols>
    <col min="2" max="2" width="5.44140625" customWidth="1"/>
    <col min="3" max="3" width="18.6640625" bestFit="1" customWidth="1"/>
    <col min="4" max="4" width="16.88671875" bestFit="1" customWidth="1"/>
    <col min="5" max="5" width="9.44140625" bestFit="1" customWidth="1"/>
    <col min="6" max="7" width="7.6640625" customWidth="1"/>
    <col min="8" max="8" width="8.33203125" customWidth="1"/>
    <col min="9" max="9" width="7.5546875" customWidth="1"/>
    <col min="10" max="10" width="7.6640625" customWidth="1"/>
  </cols>
  <sheetData>
    <row r="4" spans="2:10" ht="36" customHeight="1" x14ac:dyDescent="0.3">
      <c r="B4" s="857" t="s">
        <v>668</v>
      </c>
      <c r="C4" s="857"/>
      <c r="D4" s="857"/>
      <c r="E4" s="857"/>
      <c r="F4" s="857"/>
      <c r="G4" s="857"/>
      <c r="H4" s="857"/>
      <c r="I4" s="857"/>
      <c r="J4" s="857"/>
    </row>
    <row r="5" spans="2:10" x14ac:dyDescent="0.3">
      <c r="B5" s="859" t="s">
        <v>238</v>
      </c>
      <c r="C5" s="859" t="s">
        <v>669</v>
      </c>
      <c r="D5" s="859" t="s">
        <v>670</v>
      </c>
      <c r="E5" s="859" t="s">
        <v>671</v>
      </c>
      <c r="F5" s="861" t="s">
        <v>672</v>
      </c>
      <c r="G5" s="862"/>
      <c r="H5" s="861" t="s">
        <v>673</v>
      </c>
      <c r="I5" s="863"/>
      <c r="J5" s="862"/>
    </row>
    <row r="6" spans="2:10" x14ac:dyDescent="0.3">
      <c r="B6" s="860"/>
      <c r="C6" s="860"/>
      <c r="D6" s="860"/>
      <c r="E6" s="860"/>
      <c r="F6" s="310" t="s">
        <v>233</v>
      </c>
      <c r="G6" s="310" t="s">
        <v>234</v>
      </c>
      <c r="H6" s="310" t="s">
        <v>265</v>
      </c>
      <c r="I6" s="310" t="s">
        <v>674</v>
      </c>
      <c r="J6" s="310" t="s">
        <v>675</v>
      </c>
    </row>
    <row r="7" spans="2:10" ht="86.4" x14ac:dyDescent="0.3">
      <c r="B7" s="70">
        <v>1</v>
      </c>
      <c r="C7" s="6" t="s">
        <v>1994</v>
      </c>
      <c r="D7" s="6" t="s">
        <v>1995</v>
      </c>
      <c r="E7" s="6" t="s">
        <v>1996</v>
      </c>
      <c r="F7" s="67" t="s">
        <v>286</v>
      </c>
      <c r="G7" s="67"/>
      <c r="H7" s="67" t="s">
        <v>286</v>
      </c>
      <c r="I7" s="67"/>
      <c r="J7" s="67"/>
    </row>
    <row r="8" spans="2:10" ht="86.4" x14ac:dyDescent="0.3">
      <c r="B8" s="70">
        <v>2</v>
      </c>
      <c r="C8" s="6" t="s">
        <v>1997</v>
      </c>
      <c r="D8" s="6" t="s">
        <v>1995</v>
      </c>
      <c r="E8" s="6" t="s">
        <v>1996</v>
      </c>
      <c r="F8" s="67" t="s">
        <v>286</v>
      </c>
      <c r="G8" s="67"/>
      <c r="H8" s="67" t="s">
        <v>286</v>
      </c>
      <c r="I8" s="67"/>
      <c r="J8" s="67"/>
    </row>
    <row r="9" spans="2:10" ht="86.4" x14ac:dyDescent="0.3">
      <c r="B9" s="70">
        <v>3</v>
      </c>
      <c r="C9" s="70" t="s">
        <v>1998</v>
      </c>
      <c r="D9" s="6" t="s">
        <v>1995</v>
      </c>
      <c r="E9" s="6" t="s">
        <v>1996</v>
      </c>
      <c r="F9" s="67" t="s">
        <v>286</v>
      </c>
      <c r="G9" s="67"/>
      <c r="H9" s="67" t="s">
        <v>286</v>
      </c>
      <c r="I9" s="67"/>
      <c r="J9" s="67"/>
    </row>
    <row r="10" spans="2:10" ht="86.4" x14ac:dyDescent="0.3">
      <c r="B10" s="70">
        <v>4</v>
      </c>
      <c r="C10" s="6" t="s">
        <v>1999</v>
      </c>
      <c r="D10" s="6" t="s">
        <v>1995</v>
      </c>
      <c r="E10" s="6" t="s">
        <v>1996</v>
      </c>
      <c r="F10" s="67" t="s">
        <v>286</v>
      </c>
      <c r="G10" s="67"/>
      <c r="H10" s="67" t="s">
        <v>286</v>
      </c>
      <c r="I10" s="67"/>
      <c r="J10" s="67"/>
    </row>
    <row r="11" spans="2:10" x14ac:dyDescent="0.3">
      <c r="B11" s="70">
        <v>5</v>
      </c>
      <c r="C11" s="70"/>
      <c r="D11" s="70"/>
      <c r="E11" s="70"/>
      <c r="F11" s="67"/>
      <c r="G11" s="67"/>
      <c r="H11" s="67"/>
      <c r="I11" s="67"/>
      <c r="J11" s="67"/>
    </row>
    <row r="12" spans="2:10" x14ac:dyDescent="0.3">
      <c r="B12" s="858" t="s">
        <v>676</v>
      </c>
      <c r="C12" s="858"/>
      <c r="D12" s="858"/>
      <c r="E12" s="858"/>
      <c r="F12" s="510">
        <f>COUNTIF(F7:F11,"V")</f>
        <v>4</v>
      </c>
      <c r="G12" s="510">
        <f>COUNTIF(G7:G11,"V")</f>
        <v>0</v>
      </c>
      <c r="H12" s="510">
        <f>COUNTIF(H7:H11,"V")</f>
        <v>4</v>
      </c>
      <c r="I12" s="510">
        <f>COUNTIF(I7:I11,"V")</f>
        <v>0</v>
      </c>
      <c r="J12" s="510">
        <f>COUNTIF(J7:J11,"V")</f>
        <v>0</v>
      </c>
    </row>
    <row r="13" spans="2:10" x14ac:dyDescent="0.3">
      <c r="B13" s="858" t="s">
        <v>677</v>
      </c>
      <c r="C13" s="858"/>
      <c r="D13" s="858"/>
      <c r="E13" s="858"/>
      <c r="F13" s="511">
        <f>F12/(F12+G12)</f>
        <v>1</v>
      </c>
      <c r="G13" s="511">
        <f>G12/(F12+G12)</f>
        <v>0</v>
      </c>
      <c r="H13" s="511">
        <f>H12/(SUM($H12:$J12))</f>
        <v>1</v>
      </c>
      <c r="I13" s="511">
        <f>I12/(SUM($H12:$J12))</f>
        <v>0</v>
      </c>
      <c r="J13" s="511">
        <f>J12/(SUM($H12:$J12))</f>
        <v>0</v>
      </c>
    </row>
    <row r="14" spans="2:10" x14ac:dyDescent="0.3">
      <c r="B14" s="770" t="s">
        <v>1168</v>
      </c>
      <c r="C14" s="770"/>
      <c r="D14" s="770"/>
      <c r="E14" s="770"/>
      <c r="F14" s="770"/>
      <c r="G14" s="770"/>
      <c r="H14" s="769" t="s">
        <v>286</v>
      </c>
      <c r="I14" s="769"/>
      <c r="J14" s="769"/>
    </row>
    <row r="15" spans="2:10" ht="15" thickBot="1" x14ac:dyDescent="0.35"/>
    <row r="16" spans="2:10" x14ac:dyDescent="0.3">
      <c r="B16" s="198" t="s">
        <v>678</v>
      </c>
      <c r="C16" s="153"/>
      <c r="D16" s="153"/>
      <c r="E16" s="153"/>
      <c r="F16" s="153"/>
      <c r="G16" s="153"/>
      <c r="H16" s="153"/>
      <c r="I16" s="153"/>
      <c r="J16" s="154"/>
    </row>
    <row r="17" spans="2:16" ht="71.25" customHeight="1" thickBot="1" x14ac:dyDescent="0.35">
      <c r="B17" s="754" t="s">
        <v>1194</v>
      </c>
      <c r="C17" s="780"/>
      <c r="D17" s="780"/>
      <c r="E17" s="780"/>
      <c r="F17" s="780"/>
      <c r="G17" s="780"/>
      <c r="H17" s="780"/>
      <c r="I17" s="780"/>
      <c r="J17" s="781"/>
      <c r="K17" s="140"/>
      <c r="L17" s="140"/>
      <c r="M17" s="140"/>
      <c r="N17" s="140"/>
      <c r="O17" s="140"/>
      <c r="P17" s="140"/>
    </row>
    <row r="18" spans="2:16" ht="15" thickBot="1" x14ac:dyDescent="0.35"/>
    <row r="19" spans="2:16" x14ac:dyDescent="0.3">
      <c r="B19" s="322" t="s">
        <v>697</v>
      </c>
      <c r="C19" s="324"/>
      <c r="D19" s="324"/>
      <c r="E19" s="153"/>
      <c r="F19" s="153"/>
      <c r="G19" s="153"/>
      <c r="H19" s="153"/>
      <c r="I19" s="153"/>
      <c r="J19" s="154"/>
    </row>
    <row r="20" spans="2:16" x14ac:dyDescent="0.3">
      <c r="B20" s="744" t="s">
        <v>2000</v>
      </c>
      <c r="C20" s="745"/>
      <c r="D20" s="745"/>
      <c r="E20" s="745"/>
      <c r="F20" s="745"/>
      <c r="G20" s="745"/>
      <c r="H20" s="745"/>
      <c r="I20" s="745"/>
      <c r="J20" s="746"/>
    </row>
    <row r="21" spans="2:16" x14ac:dyDescent="0.3">
      <c r="B21" s="744"/>
      <c r="C21" s="745"/>
      <c r="D21" s="745"/>
      <c r="E21" s="745"/>
      <c r="F21" s="745"/>
      <c r="G21" s="745"/>
      <c r="H21" s="745"/>
      <c r="I21" s="745"/>
      <c r="J21" s="746"/>
    </row>
    <row r="22" spans="2:16" x14ac:dyDescent="0.3">
      <c r="B22" s="744"/>
      <c r="C22" s="745"/>
      <c r="D22" s="745"/>
      <c r="E22" s="745"/>
      <c r="F22" s="745"/>
      <c r="G22" s="745"/>
      <c r="H22" s="745"/>
      <c r="I22" s="745"/>
      <c r="J22" s="746"/>
    </row>
    <row r="23" spans="2:16" x14ac:dyDescent="0.3">
      <c r="B23" s="744"/>
      <c r="C23" s="745"/>
      <c r="D23" s="745"/>
      <c r="E23" s="745"/>
      <c r="F23" s="745"/>
      <c r="G23" s="745"/>
      <c r="H23" s="745"/>
      <c r="I23" s="745"/>
      <c r="J23" s="746"/>
    </row>
    <row r="24" spans="2:16" x14ac:dyDescent="0.3">
      <c r="B24" s="744"/>
      <c r="C24" s="745"/>
      <c r="D24" s="745"/>
      <c r="E24" s="745"/>
      <c r="F24" s="745"/>
      <c r="G24" s="745"/>
      <c r="H24" s="745"/>
      <c r="I24" s="745"/>
      <c r="J24" s="746"/>
    </row>
    <row r="25" spans="2:16" x14ac:dyDescent="0.3">
      <c r="B25" s="744"/>
      <c r="C25" s="745"/>
      <c r="D25" s="745"/>
      <c r="E25" s="745"/>
      <c r="F25" s="745"/>
      <c r="G25" s="745"/>
      <c r="H25" s="745"/>
      <c r="I25" s="745"/>
      <c r="J25" s="746"/>
    </row>
    <row r="26" spans="2:16" x14ac:dyDescent="0.3">
      <c r="B26" s="744"/>
      <c r="C26" s="745"/>
      <c r="D26" s="745"/>
      <c r="E26" s="745"/>
      <c r="F26" s="745"/>
      <c r="G26" s="745"/>
      <c r="H26" s="745"/>
      <c r="I26" s="745"/>
      <c r="J26" s="746"/>
    </row>
    <row r="27" spans="2:16" x14ac:dyDescent="0.3">
      <c r="B27" s="744"/>
      <c r="C27" s="745"/>
      <c r="D27" s="745"/>
      <c r="E27" s="745"/>
      <c r="F27" s="745"/>
      <c r="G27" s="745"/>
      <c r="H27" s="745"/>
      <c r="I27" s="745"/>
      <c r="J27" s="746"/>
    </row>
    <row r="28" spans="2:16" x14ac:dyDescent="0.3">
      <c r="B28" s="744"/>
      <c r="C28" s="745"/>
      <c r="D28" s="745"/>
      <c r="E28" s="745"/>
      <c r="F28" s="745"/>
      <c r="G28" s="745"/>
      <c r="H28" s="745"/>
      <c r="I28" s="745"/>
      <c r="J28" s="746"/>
    </row>
    <row r="29" spans="2:16" x14ac:dyDescent="0.3">
      <c r="B29" s="744"/>
      <c r="C29" s="745"/>
      <c r="D29" s="745"/>
      <c r="E29" s="745"/>
      <c r="F29" s="745"/>
      <c r="G29" s="745"/>
      <c r="H29" s="745"/>
      <c r="I29" s="745"/>
      <c r="J29" s="746"/>
    </row>
    <row r="30" spans="2:16" x14ac:dyDescent="0.3">
      <c r="B30" s="744"/>
      <c r="C30" s="745"/>
      <c r="D30" s="745"/>
      <c r="E30" s="745"/>
      <c r="F30" s="745"/>
      <c r="G30" s="745"/>
      <c r="H30" s="745"/>
      <c r="I30" s="745"/>
      <c r="J30" s="746"/>
    </row>
    <row r="31" spans="2:16" x14ac:dyDescent="0.3">
      <c r="B31" s="744"/>
      <c r="C31" s="745"/>
      <c r="D31" s="745"/>
      <c r="E31" s="745"/>
      <c r="F31" s="745"/>
      <c r="G31" s="745"/>
      <c r="H31" s="745"/>
      <c r="I31" s="745"/>
      <c r="J31" s="746"/>
    </row>
    <row r="32" spans="2:16" x14ac:dyDescent="0.3">
      <c r="B32" s="744"/>
      <c r="C32" s="745"/>
      <c r="D32" s="745"/>
      <c r="E32" s="745"/>
      <c r="F32" s="745"/>
      <c r="G32" s="745"/>
      <c r="H32" s="745"/>
      <c r="I32" s="745"/>
      <c r="J32" s="746"/>
    </row>
    <row r="33" spans="2:10" x14ac:dyDescent="0.3">
      <c r="B33" s="744"/>
      <c r="C33" s="745"/>
      <c r="D33" s="745"/>
      <c r="E33" s="745"/>
      <c r="F33" s="745"/>
      <c r="G33" s="745"/>
      <c r="H33" s="745"/>
      <c r="I33" s="745"/>
      <c r="J33" s="746"/>
    </row>
    <row r="34" spans="2:10" x14ac:dyDescent="0.3">
      <c r="B34" s="744"/>
      <c r="C34" s="745"/>
      <c r="D34" s="745"/>
      <c r="E34" s="745"/>
      <c r="F34" s="745"/>
      <c r="G34" s="745"/>
      <c r="H34" s="745"/>
      <c r="I34" s="745"/>
      <c r="J34" s="746"/>
    </row>
    <row r="35" spans="2:10" x14ac:dyDescent="0.3">
      <c r="B35" s="744"/>
      <c r="C35" s="745"/>
      <c r="D35" s="745"/>
      <c r="E35" s="745"/>
      <c r="F35" s="745"/>
      <c r="G35" s="745"/>
      <c r="H35" s="745"/>
      <c r="I35" s="745"/>
      <c r="J35" s="746"/>
    </row>
    <row r="36" spans="2:10" x14ac:dyDescent="0.3">
      <c r="B36" s="744"/>
      <c r="C36" s="745"/>
      <c r="D36" s="745"/>
      <c r="E36" s="745"/>
      <c r="F36" s="745"/>
      <c r="G36" s="745"/>
      <c r="H36" s="745"/>
      <c r="I36" s="745"/>
      <c r="J36" s="746"/>
    </row>
    <row r="37" spans="2:10" x14ac:dyDescent="0.3">
      <c r="B37" s="744"/>
      <c r="C37" s="745"/>
      <c r="D37" s="745"/>
      <c r="E37" s="745"/>
      <c r="F37" s="745"/>
      <c r="G37" s="745"/>
      <c r="H37" s="745"/>
      <c r="I37" s="745"/>
      <c r="J37" s="746"/>
    </row>
    <row r="38" spans="2:10" ht="15" thickBot="1" x14ac:dyDescent="0.35">
      <c r="B38" s="754"/>
      <c r="C38" s="780"/>
      <c r="D38" s="780"/>
      <c r="E38" s="780"/>
      <c r="F38" s="780"/>
      <c r="G38" s="780"/>
      <c r="H38" s="780"/>
      <c r="I38" s="780"/>
      <c r="J38" s="781"/>
    </row>
  </sheetData>
  <mergeCells count="13">
    <mergeCell ref="B20:J38"/>
    <mergeCell ref="B4:J4"/>
    <mergeCell ref="B12:E12"/>
    <mergeCell ref="B13:E13"/>
    <mergeCell ref="B17:J17"/>
    <mergeCell ref="B5:B6"/>
    <mergeCell ref="C5:C6"/>
    <mergeCell ref="D5:D6"/>
    <mergeCell ref="E5:E6"/>
    <mergeCell ref="F5:G5"/>
    <mergeCell ref="H5:J5"/>
    <mergeCell ref="B14:G14"/>
    <mergeCell ref="H14:J14"/>
  </mergeCells>
  <dataValidations count="1">
    <dataValidation type="list" allowBlank="1" showInputMessage="1" showErrorMessage="1" sqref="H14 F7:J11" xr:uid="{00000000-0002-0000-2300-000000000000}">
      <formula1>"V"</formula1>
    </dataValidation>
  </dataValidations>
  <pageMargins left="0.7" right="0.7" top="0.75" bottom="0.75" header="0.3" footer="0.3"/>
  <pageSetup paperSize="9" orientation="landscape" horizontalDpi="360" verticalDpi="360"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FF00"/>
  </sheetPr>
  <dimension ref="B3:I51"/>
  <sheetViews>
    <sheetView showGridLines="0" workbookViewId="0">
      <selection activeCell="B38" sqref="B38:I51"/>
    </sheetView>
  </sheetViews>
  <sheetFormatPr defaultColWidth="9.109375" defaultRowHeight="14.4" x14ac:dyDescent="0.3"/>
  <cols>
    <col min="2" max="2" width="5.6640625" customWidth="1"/>
    <col min="3" max="3" width="22.33203125" customWidth="1"/>
    <col min="4" max="4" width="20.6640625" customWidth="1"/>
    <col min="5" max="5" width="16.5546875" customWidth="1"/>
    <col min="6" max="6" width="18.109375" customWidth="1"/>
    <col min="7" max="7" width="22.6640625" customWidth="1"/>
    <col min="9" max="9" width="9.88671875" bestFit="1" customWidth="1"/>
  </cols>
  <sheetData>
    <row r="3" spans="2:9" x14ac:dyDescent="0.3">
      <c r="B3" s="106" t="s">
        <v>1193</v>
      </c>
    </row>
    <row r="4" spans="2:9" x14ac:dyDescent="0.3">
      <c r="B4" s="106"/>
    </row>
    <row r="5" spans="2:9" x14ac:dyDescent="0.3">
      <c r="B5" s="758" t="s">
        <v>238</v>
      </c>
      <c r="C5" s="758" t="s">
        <v>680</v>
      </c>
      <c r="D5" s="758" t="s">
        <v>681</v>
      </c>
      <c r="E5" s="758" t="s">
        <v>682</v>
      </c>
      <c r="F5" s="758" t="s">
        <v>683</v>
      </c>
      <c r="G5" s="757" t="s">
        <v>684</v>
      </c>
      <c r="H5" s="757" t="s">
        <v>685</v>
      </c>
      <c r="I5" s="757"/>
    </row>
    <row r="6" spans="2:9" ht="27" customHeight="1" x14ac:dyDescent="0.3">
      <c r="B6" s="867"/>
      <c r="C6" s="867"/>
      <c r="D6" s="867"/>
      <c r="E6" s="867"/>
      <c r="F6" s="867"/>
      <c r="G6" s="758"/>
      <c r="H6" s="463" t="s">
        <v>686</v>
      </c>
      <c r="I6" s="463" t="s">
        <v>687</v>
      </c>
    </row>
    <row r="7" spans="2:9" ht="28.8" x14ac:dyDescent="0.3">
      <c r="B7" s="6">
        <v>1</v>
      </c>
      <c r="C7" s="8" t="s">
        <v>2174</v>
      </c>
      <c r="D7" s="8">
        <v>50</v>
      </c>
      <c r="E7" s="8" t="s">
        <v>2169</v>
      </c>
      <c r="F7" s="8">
        <v>50</v>
      </c>
      <c r="G7" s="8" t="s">
        <v>2170</v>
      </c>
      <c r="H7" s="8" t="s">
        <v>286</v>
      </c>
      <c r="I7" s="8"/>
    </row>
    <row r="8" spans="2:9" ht="28.8" x14ac:dyDescent="0.3">
      <c r="B8" s="6">
        <v>2</v>
      </c>
      <c r="C8" s="8" t="s">
        <v>2175</v>
      </c>
      <c r="D8" s="8">
        <v>30</v>
      </c>
      <c r="E8" s="8" t="s">
        <v>2171</v>
      </c>
      <c r="F8" s="8">
        <v>30</v>
      </c>
      <c r="G8" s="8" t="s">
        <v>2170</v>
      </c>
      <c r="H8" s="8" t="s">
        <v>286</v>
      </c>
      <c r="I8" s="8"/>
    </row>
    <row r="9" spans="2:9" ht="28.8" x14ac:dyDescent="0.3">
      <c r="B9" s="6">
        <v>3</v>
      </c>
      <c r="C9" s="8" t="s">
        <v>2176</v>
      </c>
      <c r="D9" s="8">
        <v>30</v>
      </c>
      <c r="E9" s="8" t="s">
        <v>2172</v>
      </c>
      <c r="F9" s="8">
        <v>30</v>
      </c>
      <c r="G9" s="8" t="s">
        <v>2170</v>
      </c>
      <c r="H9" s="8" t="s">
        <v>286</v>
      </c>
      <c r="I9" s="8"/>
    </row>
    <row r="10" spans="2:9" ht="28.8" x14ac:dyDescent="0.3">
      <c r="B10" s="6">
        <v>4</v>
      </c>
      <c r="C10" s="8" t="s">
        <v>2177</v>
      </c>
      <c r="D10" s="8">
        <v>14</v>
      </c>
      <c r="E10" s="8" t="s">
        <v>2169</v>
      </c>
      <c r="F10" s="8">
        <v>50</v>
      </c>
      <c r="G10" s="8" t="s">
        <v>2170</v>
      </c>
      <c r="H10" s="8" t="s">
        <v>286</v>
      </c>
      <c r="I10" s="8"/>
    </row>
    <row r="11" spans="2:9" ht="28.8" x14ac:dyDescent="0.3">
      <c r="B11" s="6">
        <v>5</v>
      </c>
      <c r="C11" s="8" t="s">
        <v>2193</v>
      </c>
      <c r="D11" s="8">
        <v>18</v>
      </c>
      <c r="E11" s="8" t="s">
        <v>2169</v>
      </c>
      <c r="F11" s="8">
        <v>50</v>
      </c>
      <c r="G11" s="8" t="s">
        <v>2170</v>
      </c>
      <c r="H11" s="8" t="s">
        <v>286</v>
      </c>
      <c r="I11" s="8"/>
    </row>
    <row r="12" spans="2:9" ht="28.8" x14ac:dyDescent="0.3">
      <c r="B12" s="6">
        <v>6</v>
      </c>
      <c r="C12" s="8" t="s">
        <v>2178</v>
      </c>
      <c r="D12" s="8">
        <v>15</v>
      </c>
      <c r="E12" s="8" t="s">
        <v>2169</v>
      </c>
      <c r="F12" s="8">
        <v>50</v>
      </c>
      <c r="G12" s="8" t="s">
        <v>2173</v>
      </c>
      <c r="H12" s="8" t="s">
        <v>286</v>
      </c>
      <c r="I12" s="8"/>
    </row>
    <row r="13" spans="2:9" ht="28.8" x14ac:dyDescent="0.3">
      <c r="B13" s="6">
        <v>7</v>
      </c>
      <c r="C13" s="8" t="s">
        <v>2194</v>
      </c>
      <c r="D13" s="8">
        <v>9</v>
      </c>
      <c r="E13" s="8" t="s">
        <v>2169</v>
      </c>
      <c r="F13" s="8">
        <v>50</v>
      </c>
      <c r="G13" s="8" t="s">
        <v>2173</v>
      </c>
      <c r="H13" s="8" t="s">
        <v>286</v>
      </c>
      <c r="I13" s="8"/>
    </row>
    <row r="14" spans="2:9" ht="28.8" x14ac:dyDescent="0.3">
      <c r="B14" s="6">
        <v>8</v>
      </c>
      <c r="C14" s="8" t="s">
        <v>2179</v>
      </c>
      <c r="D14" s="8">
        <v>25</v>
      </c>
      <c r="E14" s="8" t="s">
        <v>2180</v>
      </c>
      <c r="F14" s="8">
        <v>30</v>
      </c>
      <c r="G14" s="8" t="s">
        <v>82</v>
      </c>
      <c r="H14" s="8"/>
      <c r="I14" s="8" t="s">
        <v>286</v>
      </c>
    </row>
    <row r="15" spans="2:9" ht="28.8" x14ac:dyDescent="0.3">
      <c r="B15" s="6">
        <v>9</v>
      </c>
      <c r="C15" s="8" t="s">
        <v>2181</v>
      </c>
      <c r="D15" s="8">
        <v>24</v>
      </c>
      <c r="E15" s="8" t="s">
        <v>2169</v>
      </c>
      <c r="F15" s="8">
        <v>30</v>
      </c>
      <c r="G15" s="8" t="s">
        <v>2182</v>
      </c>
      <c r="H15" s="8" t="s">
        <v>286</v>
      </c>
      <c r="I15" s="8"/>
    </row>
    <row r="16" spans="2:9" x14ac:dyDescent="0.3">
      <c r="B16" s="6">
        <v>10</v>
      </c>
      <c r="C16" s="8" t="s">
        <v>2202</v>
      </c>
      <c r="D16" s="8">
        <v>6</v>
      </c>
      <c r="E16" s="8" t="s">
        <v>2172</v>
      </c>
      <c r="F16" s="8">
        <v>29</v>
      </c>
      <c r="G16" s="8" t="s">
        <v>2182</v>
      </c>
      <c r="H16" s="8" t="s">
        <v>286</v>
      </c>
      <c r="I16" s="8"/>
    </row>
    <row r="17" spans="2:9" ht="28.8" x14ac:dyDescent="0.3">
      <c r="B17" s="6">
        <v>11</v>
      </c>
      <c r="C17" s="8" t="s">
        <v>2183</v>
      </c>
      <c r="D17" s="8">
        <v>47</v>
      </c>
      <c r="E17" s="8" t="s">
        <v>2169</v>
      </c>
      <c r="F17" s="8">
        <v>50</v>
      </c>
      <c r="G17" s="8" t="s">
        <v>2184</v>
      </c>
      <c r="H17" s="8" t="s">
        <v>286</v>
      </c>
      <c r="I17" s="8"/>
    </row>
    <row r="18" spans="2:9" ht="28.8" x14ac:dyDescent="0.3">
      <c r="B18" s="6">
        <v>12</v>
      </c>
      <c r="C18" s="8" t="s">
        <v>2185</v>
      </c>
      <c r="D18" s="8">
        <v>30</v>
      </c>
      <c r="E18" s="8" t="s">
        <v>2171</v>
      </c>
      <c r="F18" s="8">
        <v>30</v>
      </c>
      <c r="G18" s="8" t="s">
        <v>2184</v>
      </c>
      <c r="H18" s="8" t="s">
        <v>286</v>
      </c>
      <c r="I18" s="8"/>
    </row>
    <row r="19" spans="2:9" x14ac:dyDescent="0.3">
      <c r="B19" s="6">
        <v>13</v>
      </c>
      <c r="C19" s="8" t="s">
        <v>2186</v>
      </c>
      <c r="D19" s="8">
        <v>26</v>
      </c>
      <c r="E19" s="8" t="s">
        <v>2172</v>
      </c>
      <c r="F19" s="8">
        <v>29</v>
      </c>
      <c r="G19" s="8" t="s">
        <v>2184</v>
      </c>
      <c r="H19" s="8" t="s">
        <v>286</v>
      </c>
      <c r="I19" s="8"/>
    </row>
    <row r="20" spans="2:9" ht="28.8" x14ac:dyDescent="0.3">
      <c r="B20" s="6">
        <v>14</v>
      </c>
      <c r="C20" s="8" t="s">
        <v>2203</v>
      </c>
      <c r="D20" s="8">
        <v>15</v>
      </c>
      <c r="E20" s="8" t="s">
        <v>2169</v>
      </c>
      <c r="F20" s="8">
        <v>50</v>
      </c>
      <c r="G20" s="8" t="s">
        <v>2184</v>
      </c>
      <c r="H20" s="8" t="s">
        <v>286</v>
      </c>
      <c r="I20" s="8"/>
    </row>
    <row r="21" spans="2:9" ht="28.8" x14ac:dyDescent="0.3">
      <c r="B21" s="6">
        <v>15</v>
      </c>
      <c r="C21" s="8" t="s">
        <v>2187</v>
      </c>
      <c r="D21" s="8">
        <v>51</v>
      </c>
      <c r="E21" s="8" t="s">
        <v>2169</v>
      </c>
      <c r="F21" s="8">
        <v>51</v>
      </c>
      <c r="G21" s="8" t="s">
        <v>2188</v>
      </c>
      <c r="H21" s="8" t="s">
        <v>286</v>
      </c>
      <c r="I21" s="8"/>
    </row>
    <row r="22" spans="2:9" ht="28.8" x14ac:dyDescent="0.3">
      <c r="B22" s="6">
        <v>16</v>
      </c>
      <c r="C22" s="8" t="s">
        <v>2189</v>
      </c>
      <c r="D22" s="8">
        <v>30</v>
      </c>
      <c r="E22" s="8" t="s">
        <v>2171</v>
      </c>
      <c r="F22" s="8">
        <v>30</v>
      </c>
      <c r="G22" s="8" t="s">
        <v>2188</v>
      </c>
      <c r="H22" s="8" t="s">
        <v>286</v>
      </c>
      <c r="I22" s="8"/>
    </row>
    <row r="23" spans="2:9" x14ac:dyDescent="0.3">
      <c r="B23" s="6">
        <v>17</v>
      </c>
      <c r="C23" s="8" t="s">
        <v>2190</v>
      </c>
      <c r="D23" s="8">
        <v>29</v>
      </c>
      <c r="E23" s="8" t="s">
        <v>2172</v>
      </c>
      <c r="F23" s="8">
        <v>29</v>
      </c>
      <c r="G23" s="8" t="s">
        <v>2188</v>
      </c>
      <c r="H23" s="8" t="s">
        <v>286</v>
      </c>
      <c r="I23" s="8"/>
    </row>
    <row r="24" spans="2:9" ht="28.8" x14ac:dyDescent="0.3">
      <c r="B24" s="6">
        <v>18</v>
      </c>
      <c r="C24" s="8" t="s">
        <v>2191</v>
      </c>
      <c r="D24" s="8">
        <v>50</v>
      </c>
      <c r="E24" s="8" t="s">
        <v>2169</v>
      </c>
      <c r="F24" s="8">
        <v>50</v>
      </c>
      <c r="G24" s="8" t="s">
        <v>2188</v>
      </c>
      <c r="H24" s="8" t="s">
        <v>286</v>
      </c>
      <c r="I24" s="8"/>
    </row>
    <row r="25" spans="2:9" ht="28.8" x14ac:dyDescent="0.3">
      <c r="B25" s="6">
        <v>19</v>
      </c>
      <c r="C25" s="8" t="s">
        <v>2192</v>
      </c>
      <c r="D25" s="8">
        <v>40</v>
      </c>
      <c r="E25" s="8" t="s">
        <v>2169</v>
      </c>
      <c r="F25" s="8">
        <v>50</v>
      </c>
      <c r="G25" s="8" t="s">
        <v>2188</v>
      </c>
      <c r="H25" s="8" t="s">
        <v>286</v>
      </c>
      <c r="I25" s="8"/>
    </row>
    <row r="26" spans="2:9" ht="28.8" x14ac:dyDescent="0.3">
      <c r="B26" s="6">
        <v>20</v>
      </c>
      <c r="C26" s="8" t="s">
        <v>2205</v>
      </c>
      <c r="D26" s="8">
        <v>29</v>
      </c>
      <c r="E26" s="8" t="s">
        <v>2169</v>
      </c>
      <c r="F26" s="8">
        <v>29</v>
      </c>
      <c r="G26" s="8" t="s">
        <v>2188</v>
      </c>
      <c r="H26" s="8" t="s">
        <v>286</v>
      </c>
      <c r="I26" s="8"/>
    </row>
    <row r="27" spans="2:9" ht="28.8" x14ac:dyDescent="0.3">
      <c r="B27" s="6">
        <v>21</v>
      </c>
      <c r="C27" s="8" t="s">
        <v>2195</v>
      </c>
      <c r="D27" s="8">
        <v>19</v>
      </c>
      <c r="E27" s="8" t="s">
        <v>2180</v>
      </c>
      <c r="F27" s="8">
        <v>30</v>
      </c>
      <c r="G27" s="8" t="s">
        <v>82</v>
      </c>
      <c r="H27" s="8"/>
      <c r="I27" s="8" t="s">
        <v>286</v>
      </c>
    </row>
    <row r="28" spans="2:9" ht="28.8" x14ac:dyDescent="0.3">
      <c r="B28" s="6">
        <v>22</v>
      </c>
      <c r="C28" s="8" t="s">
        <v>2196</v>
      </c>
      <c r="D28" s="8">
        <v>28</v>
      </c>
      <c r="E28" s="8" t="s">
        <v>2169</v>
      </c>
      <c r="F28" s="8">
        <v>50</v>
      </c>
      <c r="G28" s="8" t="s">
        <v>2197</v>
      </c>
      <c r="H28" s="8" t="s">
        <v>286</v>
      </c>
      <c r="I28" s="8"/>
    </row>
    <row r="29" spans="2:9" ht="28.8" x14ac:dyDescent="0.3">
      <c r="B29" s="6">
        <v>23</v>
      </c>
      <c r="C29" s="8" t="s">
        <v>2198</v>
      </c>
      <c r="D29" s="8">
        <v>1</v>
      </c>
      <c r="E29" s="8" t="s">
        <v>2180</v>
      </c>
      <c r="F29" s="8">
        <v>30</v>
      </c>
      <c r="G29" s="8" t="s">
        <v>2199</v>
      </c>
      <c r="H29" s="8" t="s">
        <v>286</v>
      </c>
      <c r="I29" s="8"/>
    </row>
    <row r="30" spans="2:9" ht="28.8" x14ac:dyDescent="0.3">
      <c r="B30" s="6">
        <v>24</v>
      </c>
      <c r="C30" s="8" t="s">
        <v>2200</v>
      </c>
      <c r="D30" s="8">
        <v>14</v>
      </c>
      <c r="E30" s="8" t="s">
        <v>2180</v>
      </c>
      <c r="F30" s="8">
        <v>65</v>
      </c>
      <c r="G30" s="8" t="s">
        <v>2201</v>
      </c>
      <c r="H30" s="8" t="s">
        <v>286</v>
      </c>
      <c r="I30" s="8"/>
    </row>
    <row r="31" spans="2:9" ht="28.8" x14ac:dyDescent="0.3">
      <c r="B31" s="6">
        <v>25</v>
      </c>
      <c r="C31" s="8" t="s">
        <v>2204</v>
      </c>
      <c r="D31" s="8">
        <v>6</v>
      </c>
      <c r="E31" s="8" t="s">
        <v>2171</v>
      </c>
      <c r="F31" s="8">
        <v>29</v>
      </c>
      <c r="G31" s="8" t="s">
        <v>2173</v>
      </c>
      <c r="H31" s="8" t="s">
        <v>286</v>
      </c>
      <c r="I31" s="8"/>
    </row>
    <row r="32" spans="2:9" x14ac:dyDescent="0.3">
      <c r="B32" s="6" t="s">
        <v>688</v>
      </c>
      <c r="C32" s="8"/>
      <c r="D32" s="8"/>
      <c r="E32" s="8"/>
      <c r="F32" s="8"/>
      <c r="G32" s="8"/>
      <c r="H32" s="8"/>
      <c r="I32" s="8"/>
    </row>
    <row r="33" spans="2:9" ht="15" customHeight="1" x14ac:dyDescent="0.3">
      <c r="B33" s="864" t="s">
        <v>1248</v>
      </c>
      <c r="C33" s="865"/>
      <c r="D33" s="865"/>
      <c r="E33" s="865"/>
      <c r="F33" s="865"/>
      <c r="G33" s="866"/>
      <c r="H33" s="329">
        <f>COUNTIF(H7:H32, "V")</f>
        <v>23</v>
      </c>
      <c r="I33" s="329">
        <f>COUNTIF(I7:I32, "V")</f>
        <v>2</v>
      </c>
    </row>
    <row r="34" spans="2:9" x14ac:dyDescent="0.3">
      <c r="B34" s="864" t="s">
        <v>1210</v>
      </c>
      <c r="C34" s="865"/>
      <c r="D34" s="865"/>
      <c r="E34" s="865"/>
      <c r="F34" s="865"/>
      <c r="G34" s="866"/>
      <c r="H34" s="613">
        <f>H33/(H33+I33)</f>
        <v>0.92</v>
      </c>
      <c r="I34" s="613">
        <f>I33/(H33+I33)</f>
        <v>0.08</v>
      </c>
    </row>
    <row r="35" spans="2:9" x14ac:dyDescent="0.3">
      <c r="B35" s="831" t="s">
        <v>1168</v>
      </c>
      <c r="C35" s="832"/>
      <c r="D35" s="832"/>
      <c r="E35" s="832"/>
      <c r="F35" s="832"/>
      <c r="G35" s="833"/>
      <c r="H35" s="769" t="s">
        <v>286</v>
      </c>
      <c r="I35" s="769"/>
    </row>
    <row r="36" spans="2:9" ht="15" thickBot="1" x14ac:dyDescent="0.35"/>
    <row r="37" spans="2:9" x14ac:dyDescent="0.3">
      <c r="B37" s="322" t="s">
        <v>697</v>
      </c>
      <c r="C37" s="326"/>
      <c r="D37" s="153"/>
      <c r="E37" s="153"/>
      <c r="F37" s="191"/>
      <c r="G37" s="153"/>
      <c r="H37" s="192"/>
      <c r="I37" s="236"/>
    </row>
    <row r="38" spans="2:9" x14ac:dyDescent="0.3">
      <c r="B38" s="744" t="s">
        <v>2206</v>
      </c>
      <c r="C38" s="745"/>
      <c r="D38" s="745"/>
      <c r="E38" s="745"/>
      <c r="F38" s="745"/>
      <c r="G38" s="745"/>
      <c r="H38" s="745"/>
      <c r="I38" s="746"/>
    </row>
    <row r="39" spans="2:9" x14ac:dyDescent="0.3">
      <c r="B39" s="744"/>
      <c r="C39" s="745"/>
      <c r="D39" s="745"/>
      <c r="E39" s="745"/>
      <c r="F39" s="745"/>
      <c r="G39" s="745"/>
      <c r="H39" s="745"/>
      <c r="I39" s="746"/>
    </row>
    <row r="40" spans="2:9" x14ac:dyDescent="0.3">
      <c r="B40" s="744"/>
      <c r="C40" s="745"/>
      <c r="D40" s="745"/>
      <c r="E40" s="745"/>
      <c r="F40" s="745"/>
      <c r="G40" s="745"/>
      <c r="H40" s="745"/>
      <c r="I40" s="746"/>
    </row>
    <row r="41" spans="2:9" x14ac:dyDescent="0.3">
      <c r="B41" s="744"/>
      <c r="C41" s="745"/>
      <c r="D41" s="745"/>
      <c r="E41" s="745"/>
      <c r="F41" s="745"/>
      <c r="G41" s="745"/>
      <c r="H41" s="745"/>
      <c r="I41" s="746"/>
    </row>
    <row r="42" spans="2:9" x14ac:dyDescent="0.3">
      <c r="B42" s="744"/>
      <c r="C42" s="745"/>
      <c r="D42" s="745"/>
      <c r="E42" s="745"/>
      <c r="F42" s="745"/>
      <c r="G42" s="745"/>
      <c r="H42" s="745"/>
      <c r="I42" s="746"/>
    </row>
    <row r="43" spans="2:9" x14ac:dyDescent="0.3">
      <c r="B43" s="744"/>
      <c r="C43" s="745"/>
      <c r="D43" s="745"/>
      <c r="E43" s="745"/>
      <c r="F43" s="745"/>
      <c r="G43" s="745"/>
      <c r="H43" s="745"/>
      <c r="I43" s="746"/>
    </row>
    <row r="44" spans="2:9" x14ac:dyDescent="0.3">
      <c r="B44" s="744"/>
      <c r="C44" s="745"/>
      <c r="D44" s="745"/>
      <c r="E44" s="745"/>
      <c r="F44" s="745"/>
      <c r="G44" s="745"/>
      <c r="H44" s="745"/>
      <c r="I44" s="746"/>
    </row>
    <row r="45" spans="2:9" x14ac:dyDescent="0.3">
      <c r="B45" s="744"/>
      <c r="C45" s="745"/>
      <c r="D45" s="745"/>
      <c r="E45" s="745"/>
      <c r="F45" s="745"/>
      <c r="G45" s="745"/>
      <c r="H45" s="745"/>
      <c r="I45" s="746"/>
    </row>
    <row r="46" spans="2:9" x14ac:dyDescent="0.3">
      <c r="B46" s="744"/>
      <c r="C46" s="745"/>
      <c r="D46" s="745"/>
      <c r="E46" s="745"/>
      <c r="F46" s="745"/>
      <c r="G46" s="745"/>
      <c r="H46" s="745"/>
      <c r="I46" s="746"/>
    </row>
    <row r="47" spans="2:9" x14ac:dyDescent="0.3">
      <c r="B47" s="744"/>
      <c r="C47" s="745"/>
      <c r="D47" s="745"/>
      <c r="E47" s="745"/>
      <c r="F47" s="745"/>
      <c r="G47" s="745"/>
      <c r="H47" s="745"/>
      <c r="I47" s="746"/>
    </row>
    <row r="48" spans="2:9" x14ac:dyDescent="0.3">
      <c r="B48" s="744"/>
      <c r="C48" s="745"/>
      <c r="D48" s="745"/>
      <c r="E48" s="745"/>
      <c r="F48" s="745"/>
      <c r="G48" s="745"/>
      <c r="H48" s="745"/>
      <c r="I48" s="746"/>
    </row>
    <row r="49" spans="2:9" x14ac:dyDescent="0.3">
      <c r="B49" s="744"/>
      <c r="C49" s="745"/>
      <c r="D49" s="745"/>
      <c r="E49" s="745"/>
      <c r="F49" s="745"/>
      <c r="G49" s="745"/>
      <c r="H49" s="745"/>
      <c r="I49" s="746"/>
    </row>
    <row r="50" spans="2:9" x14ac:dyDescent="0.3">
      <c r="B50" s="744"/>
      <c r="C50" s="745"/>
      <c r="D50" s="745"/>
      <c r="E50" s="745"/>
      <c r="F50" s="745"/>
      <c r="G50" s="745"/>
      <c r="H50" s="745"/>
      <c r="I50" s="746"/>
    </row>
    <row r="51" spans="2:9" ht="15" thickBot="1" x14ac:dyDescent="0.35">
      <c r="B51" s="754"/>
      <c r="C51" s="780"/>
      <c r="D51" s="780"/>
      <c r="E51" s="780"/>
      <c r="F51" s="780"/>
      <c r="G51" s="780"/>
      <c r="H51" s="780"/>
      <c r="I51" s="781"/>
    </row>
  </sheetData>
  <mergeCells count="12">
    <mergeCell ref="B38:I51"/>
    <mergeCell ref="B35:G35"/>
    <mergeCell ref="H35:I35"/>
    <mergeCell ref="H5:I5"/>
    <mergeCell ref="B33:G33"/>
    <mergeCell ref="B5:B6"/>
    <mergeCell ref="C5:C6"/>
    <mergeCell ref="D5:D6"/>
    <mergeCell ref="E5:E6"/>
    <mergeCell ref="F5:F6"/>
    <mergeCell ref="G5:G6"/>
    <mergeCell ref="B34:G34"/>
  </mergeCells>
  <phoneticPr fontId="85" type="noConversion"/>
  <dataValidations count="1">
    <dataValidation type="list" allowBlank="1" showInputMessage="1" showErrorMessage="1" sqref="H35 H7:I31" xr:uid="{00000000-0002-0000-2400-000000000000}">
      <formula1>"V"</formula1>
    </dataValidation>
  </dataValidations>
  <pageMargins left="0.7" right="0.7" top="0.75" bottom="0.75" header="0.3" footer="0.3"/>
  <pageSetup paperSize="9" scale="95" orientation="landscape" horizontalDpi="0" verticalDpi="0"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FF00"/>
  </sheetPr>
  <dimension ref="B4:H32"/>
  <sheetViews>
    <sheetView showGridLines="0" workbookViewId="0">
      <selection activeCell="B19" sqref="B19:H32"/>
    </sheetView>
  </sheetViews>
  <sheetFormatPr defaultColWidth="9.109375" defaultRowHeight="14.4" x14ac:dyDescent="0.3"/>
  <cols>
    <col min="2" max="2" width="5.6640625" customWidth="1"/>
    <col min="3" max="8" width="15.6640625" customWidth="1"/>
  </cols>
  <sheetData>
    <row r="4" spans="2:8" x14ac:dyDescent="0.3">
      <c r="B4" s="106" t="s">
        <v>1192</v>
      </c>
    </row>
    <row r="5" spans="2:8" x14ac:dyDescent="0.3">
      <c r="B5" s="106"/>
    </row>
    <row r="6" spans="2:8" x14ac:dyDescent="0.3">
      <c r="B6" s="873" t="s">
        <v>287</v>
      </c>
      <c r="C6" s="868" t="s">
        <v>689</v>
      </c>
      <c r="D6" s="873" t="s">
        <v>690</v>
      </c>
      <c r="E6" s="873" t="s">
        <v>691</v>
      </c>
      <c r="F6" s="873" t="s">
        <v>692</v>
      </c>
      <c r="G6" s="868" t="s">
        <v>693</v>
      </c>
      <c r="H6" s="868"/>
    </row>
    <row r="7" spans="2:8" x14ac:dyDescent="0.3">
      <c r="B7" s="874"/>
      <c r="C7" s="868"/>
      <c r="D7" s="874"/>
      <c r="E7" s="874"/>
      <c r="F7" s="874"/>
      <c r="G7" s="472" t="s">
        <v>233</v>
      </c>
      <c r="H7" s="472" t="s">
        <v>234</v>
      </c>
    </row>
    <row r="8" spans="2:8" x14ac:dyDescent="0.3">
      <c r="B8" s="403">
        <v>1</v>
      </c>
      <c r="C8" s="8" t="s">
        <v>82</v>
      </c>
      <c r="D8" s="8" t="s">
        <v>82</v>
      </c>
      <c r="E8" s="8" t="s">
        <v>82</v>
      </c>
      <c r="F8" s="8" t="s">
        <v>82</v>
      </c>
      <c r="G8" s="8" t="s">
        <v>82</v>
      </c>
      <c r="H8" s="8" t="s">
        <v>82</v>
      </c>
    </row>
    <row r="9" spans="2:8" x14ac:dyDescent="0.3">
      <c r="B9" s="403">
        <v>2</v>
      </c>
      <c r="C9" s="8" t="s">
        <v>82</v>
      </c>
      <c r="D9" s="8" t="s">
        <v>82</v>
      </c>
      <c r="E9" s="8" t="s">
        <v>82</v>
      </c>
      <c r="F9" s="8" t="s">
        <v>82</v>
      </c>
      <c r="G9" s="8" t="s">
        <v>82</v>
      </c>
      <c r="H9" s="8" t="s">
        <v>82</v>
      </c>
    </row>
    <row r="10" spans="2:8" x14ac:dyDescent="0.3">
      <c r="B10" s="403">
        <v>3</v>
      </c>
      <c r="C10" s="8" t="s">
        <v>82</v>
      </c>
      <c r="D10" s="8" t="s">
        <v>82</v>
      </c>
      <c r="E10" s="8" t="s">
        <v>82</v>
      </c>
      <c r="F10" s="8" t="s">
        <v>82</v>
      </c>
      <c r="G10" s="8" t="s">
        <v>82</v>
      </c>
      <c r="H10" s="8" t="s">
        <v>82</v>
      </c>
    </row>
    <row r="11" spans="2:8" x14ac:dyDescent="0.3">
      <c r="B11" s="403">
        <v>4</v>
      </c>
      <c r="C11" s="8" t="s">
        <v>82</v>
      </c>
      <c r="D11" s="8" t="s">
        <v>82</v>
      </c>
      <c r="E11" s="8" t="s">
        <v>82</v>
      </c>
      <c r="F11" s="8" t="s">
        <v>82</v>
      </c>
      <c r="G11" s="8" t="s">
        <v>82</v>
      </c>
      <c r="H11" s="8" t="s">
        <v>82</v>
      </c>
    </row>
    <row r="12" spans="2:8" x14ac:dyDescent="0.3">
      <c r="B12" s="403">
        <v>5</v>
      </c>
      <c r="C12" s="8" t="s">
        <v>82</v>
      </c>
      <c r="D12" s="8" t="s">
        <v>82</v>
      </c>
      <c r="E12" s="8" t="s">
        <v>82</v>
      </c>
      <c r="F12" s="8" t="s">
        <v>82</v>
      </c>
      <c r="G12" s="8" t="s">
        <v>82</v>
      </c>
      <c r="H12" s="8" t="s">
        <v>82</v>
      </c>
    </row>
    <row r="13" spans="2:8" x14ac:dyDescent="0.3">
      <c r="B13" s="403" t="s">
        <v>688</v>
      </c>
      <c r="C13" s="8" t="s">
        <v>82</v>
      </c>
      <c r="D13" s="8" t="s">
        <v>82</v>
      </c>
      <c r="E13" s="8" t="s">
        <v>82</v>
      </c>
      <c r="F13" s="8" t="s">
        <v>82</v>
      </c>
      <c r="G13" s="8" t="s">
        <v>82</v>
      </c>
      <c r="H13" s="8" t="s">
        <v>82</v>
      </c>
    </row>
    <row r="14" spans="2:8" x14ac:dyDescent="0.3">
      <c r="B14" s="869" t="s">
        <v>348</v>
      </c>
      <c r="C14" s="869"/>
      <c r="D14" s="869"/>
      <c r="E14" s="869"/>
      <c r="F14" s="869"/>
      <c r="G14" s="338">
        <f>COUNTIF(G7:G13,"V")</f>
        <v>0</v>
      </c>
      <c r="H14" s="338">
        <f>COUNTIF(H7:H13,"V")</f>
        <v>0</v>
      </c>
    </row>
    <row r="15" spans="2:8" ht="15" customHeight="1" x14ac:dyDescent="0.3">
      <c r="B15" s="870" t="s">
        <v>677</v>
      </c>
      <c r="C15" s="871"/>
      <c r="D15" s="871"/>
      <c r="E15" s="871"/>
      <c r="F15" s="872"/>
      <c r="G15" s="474" t="e">
        <f>G14/($G14+$H14)</f>
        <v>#DIV/0!</v>
      </c>
      <c r="H15" s="474" t="e">
        <f>H14/($G14+$H14)</f>
        <v>#DIV/0!</v>
      </c>
    </row>
    <row r="16" spans="2:8" x14ac:dyDescent="0.3">
      <c r="B16" s="831" t="s">
        <v>1168</v>
      </c>
      <c r="C16" s="832"/>
      <c r="D16" s="832"/>
      <c r="E16" s="832"/>
      <c r="F16" s="832"/>
      <c r="G16" s="833"/>
      <c r="H16" s="67" t="s">
        <v>286</v>
      </c>
    </row>
    <row r="17" spans="2:8" ht="15" thickBot="1" x14ac:dyDescent="0.35"/>
    <row r="18" spans="2:8" x14ac:dyDescent="0.3">
      <c r="B18" s="322" t="s">
        <v>697</v>
      </c>
      <c r="C18" s="326"/>
      <c r="D18" s="324"/>
      <c r="E18" s="153"/>
      <c r="F18" s="191"/>
      <c r="G18" s="153"/>
      <c r="H18" s="236"/>
    </row>
    <row r="19" spans="2:8" x14ac:dyDescent="0.3">
      <c r="B19" s="804" t="s">
        <v>2001</v>
      </c>
      <c r="C19" s="764"/>
      <c r="D19" s="764"/>
      <c r="E19" s="764"/>
      <c r="F19" s="764"/>
      <c r="G19" s="764"/>
      <c r="H19" s="765"/>
    </row>
    <row r="20" spans="2:8" x14ac:dyDescent="0.3">
      <c r="B20" s="804"/>
      <c r="C20" s="764"/>
      <c r="D20" s="764"/>
      <c r="E20" s="764"/>
      <c r="F20" s="764"/>
      <c r="G20" s="764"/>
      <c r="H20" s="765"/>
    </row>
    <row r="21" spans="2:8" x14ac:dyDescent="0.3">
      <c r="B21" s="804"/>
      <c r="C21" s="764"/>
      <c r="D21" s="764"/>
      <c r="E21" s="764"/>
      <c r="F21" s="764"/>
      <c r="G21" s="764"/>
      <c r="H21" s="765"/>
    </row>
    <row r="22" spans="2:8" x14ac:dyDescent="0.3">
      <c r="B22" s="804"/>
      <c r="C22" s="764"/>
      <c r="D22" s="764"/>
      <c r="E22" s="764"/>
      <c r="F22" s="764"/>
      <c r="G22" s="764"/>
      <c r="H22" s="765"/>
    </row>
    <row r="23" spans="2:8" x14ac:dyDescent="0.3">
      <c r="B23" s="804"/>
      <c r="C23" s="764"/>
      <c r="D23" s="764"/>
      <c r="E23" s="764"/>
      <c r="F23" s="764"/>
      <c r="G23" s="764"/>
      <c r="H23" s="765"/>
    </row>
    <row r="24" spans="2:8" x14ac:dyDescent="0.3">
      <c r="B24" s="804"/>
      <c r="C24" s="764"/>
      <c r="D24" s="764"/>
      <c r="E24" s="764"/>
      <c r="F24" s="764"/>
      <c r="G24" s="764"/>
      <c r="H24" s="765"/>
    </row>
    <row r="25" spans="2:8" x14ac:dyDescent="0.3">
      <c r="B25" s="804"/>
      <c r="C25" s="764"/>
      <c r="D25" s="764"/>
      <c r="E25" s="764"/>
      <c r="F25" s="764"/>
      <c r="G25" s="764"/>
      <c r="H25" s="765"/>
    </row>
    <row r="26" spans="2:8" x14ac:dyDescent="0.3">
      <c r="B26" s="804"/>
      <c r="C26" s="764"/>
      <c r="D26" s="764"/>
      <c r="E26" s="764"/>
      <c r="F26" s="764"/>
      <c r="G26" s="764"/>
      <c r="H26" s="765"/>
    </row>
    <row r="27" spans="2:8" x14ac:dyDescent="0.3">
      <c r="B27" s="804"/>
      <c r="C27" s="764"/>
      <c r="D27" s="764"/>
      <c r="E27" s="764"/>
      <c r="F27" s="764"/>
      <c r="G27" s="764"/>
      <c r="H27" s="765"/>
    </row>
    <row r="28" spans="2:8" x14ac:dyDescent="0.3">
      <c r="B28" s="804"/>
      <c r="C28" s="764"/>
      <c r="D28" s="764"/>
      <c r="E28" s="764"/>
      <c r="F28" s="764"/>
      <c r="G28" s="764"/>
      <c r="H28" s="765"/>
    </row>
    <row r="29" spans="2:8" x14ac:dyDescent="0.3">
      <c r="B29" s="804"/>
      <c r="C29" s="764"/>
      <c r="D29" s="764"/>
      <c r="E29" s="764"/>
      <c r="F29" s="764"/>
      <c r="G29" s="764"/>
      <c r="H29" s="765"/>
    </row>
    <row r="30" spans="2:8" x14ac:dyDescent="0.3">
      <c r="B30" s="804"/>
      <c r="C30" s="764"/>
      <c r="D30" s="764"/>
      <c r="E30" s="764"/>
      <c r="F30" s="764"/>
      <c r="G30" s="764"/>
      <c r="H30" s="765"/>
    </row>
    <row r="31" spans="2:8" x14ac:dyDescent="0.3">
      <c r="B31" s="804"/>
      <c r="C31" s="764"/>
      <c r="D31" s="764"/>
      <c r="E31" s="764"/>
      <c r="F31" s="764"/>
      <c r="G31" s="764"/>
      <c r="H31" s="765"/>
    </row>
    <row r="32" spans="2:8" ht="15" thickBot="1" x14ac:dyDescent="0.35">
      <c r="B32" s="805"/>
      <c r="C32" s="755"/>
      <c r="D32" s="755"/>
      <c r="E32" s="755"/>
      <c r="F32" s="755"/>
      <c r="G32" s="755"/>
      <c r="H32" s="756"/>
    </row>
  </sheetData>
  <mergeCells count="10">
    <mergeCell ref="B19:H32"/>
    <mergeCell ref="B16:G16"/>
    <mergeCell ref="G6:H6"/>
    <mergeCell ref="B14:F14"/>
    <mergeCell ref="B15:F15"/>
    <mergeCell ref="B6:B7"/>
    <mergeCell ref="C6:C7"/>
    <mergeCell ref="D6:D7"/>
    <mergeCell ref="E6:E7"/>
    <mergeCell ref="F6:F7"/>
  </mergeCells>
  <dataValidations count="1">
    <dataValidation type="list" allowBlank="1" showInputMessage="1" showErrorMessage="1" sqref="H16" xr:uid="{00000000-0002-0000-2500-000000000000}">
      <formula1>"V"</formula1>
    </dataValidation>
  </dataValidations>
  <pageMargins left="0.7" right="0.7" top="0.75" bottom="0.75" header="0.3" footer="0.3"/>
  <pageSetup paperSize="9" orientation="landscape" horizontalDpi="0" verticalDpi="0"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FFFF00"/>
  </sheetPr>
  <dimension ref="B3:P24"/>
  <sheetViews>
    <sheetView showGridLines="0" workbookViewId="0">
      <selection activeCell="G8" sqref="G8"/>
    </sheetView>
  </sheetViews>
  <sheetFormatPr defaultColWidth="9.109375" defaultRowHeight="14.4" x14ac:dyDescent="0.3"/>
  <cols>
    <col min="1" max="1" width="2.6640625" customWidth="1"/>
    <col min="2" max="2" width="5.44140625" customWidth="1"/>
    <col min="3" max="3" width="55.109375" customWidth="1"/>
    <col min="6" max="6" width="26.5546875" customWidth="1"/>
    <col min="7" max="7" width="41.88671875" customWidth="1"/>
  </cols>
  <sheetData>
    <row r="3" spans="2:16" x14ac:dyDescent="0.3">
      <c r="B3" s="875" t="s">
        <v>1191</v>
      </c>
      <c r="C3" s="875"/>
      <c r="D3" s="875"/>
      <c r="E3" s="875"/>
      <c r="F3" s="875"/>
      <c r="G3" s="875"/>
    </row>
    <row r="4" spans="2:16" x14ac:dyDescent="0.3">
      <c r="B4" s="309"/>
      <c r="C4" s="309"/>
      <c r="D4" s="309"/>
      <c r="E4" s="309"/>
      <c r="F4" s="309"/>
      <c r="G4" s="309"/>
    </row>
    <row r="5" spans="2:16" x14ac:dyDescent="0.3">
      <c r="B5" s="327" t="s">
        <v>238</v>
      </c>
      <c r="C5" s="327" t="s">
        <v>2</v>
      </c>
      <c r="D5" s="327" t="s">
        <v>233</v>
      </c>
      <c r="E5" s="327" t="s">
        <v>234</v>
      </c>
      <c r="F5" s="327" t="s">
        <v>2</v>
      </c>
      <c r="G5" s="509" t="s">
        <v>235</v>
      </c>
    </row>
    <row r="6" spans="2:16" x14ac:dyDescent="0.3">
      <c r="B6" s="376">
        <v>1</v>
      </c>
      <c r="C6" s="376">
        <v>2</v>
      </c>
      <c r="D6" s="376">
        <v>3</v>
      </c>
      <c r="E6" s="376">
        <v>4</v>
      </c>
      <c r="F6" s="376">
        <v>5</v>
      </c>
      <c r="G6" s="376">
        <v>6</v>
      </c>
    </row>
    <row r="7" spans="2:16" ht="72" x14ac:dyDescent="0.3">
      <c r="B7" s="6">
        <v>1</v>
      </c>
      <c r="C7" s="73" t="s">
        <v>1190</v>
      </c>
      <c r="D7" s="8"/>
      <c r="E7" s="8"/>
      <c r="F7" s="8" t="s">
        <v>236</v>
      </c>
      <c r="G7" s="89" t="s">
        <v>679</v>
      </c>
    </row>
    <row r="8" spans="2:16" x14ac:dyDescent="0.3">
      <c r="B8" s="876" t="s">
        <v>1177</v>
      </c>
      <c r="C8" s="876"/>
      <c r="D8" s="876"/>
      <c r="E8" s="876"/>
      <c r="F8" s="876"/>
      <c r="G8" s="423" t="s">
        <v>286</v>
      </c>
    </row>
    <row r="9" spans="2:16" ht="15" thickBot="1" x14ac:dyDescent="0.35"/>
    <row r="10" spans="2:16" x14ac:dyDescent="0.3">
      <c r="B10" s="322" t="s">
        <v>697</v>
      </c>
      <c r="C10" s="326"/>
      <c r="D10" s="153"/>
      <c r="E10" s="153"/>
      <c r="F10" s="191"/>
      <c r="G10" s="154"/>
    </row>
    <row r="11" spans="2:16" x14ac:dyDescent="0.3">
      <c r="B11" s="804" t="s">
        <v>2002</v>
      </c>
      <c r="C11" s="764"/>
      <c r="D11" s="764"/>
      <c r="E11" s="764"/>
      <c r="F11" s="764"/>
      <c r="G11" s="765"/>
    </row>
    <row r="12" spans="2:16" ht="14.4" customHeight="1" x14ac:dyDescent="0.3">
      <c r="B12" s="804"/>
      <c r="C12" s="764"/>
      <c r="D12" s="764"/>
      <c r="E12" s="764"/>
      <c r="F12" s="764"/>
      <c r="G12" s="765"/>
      <c r="H12" s="140"/>
      <c r="I12" s="140"/>
      <c r="J12" s="140"/>
      <c r="K12" s="140"/>
      <c r="L12" s="140"/>
      <c r="M12" s="140"/>
      <c r="N12" s="140"/>
      <c r="O12" s="140"/>
      <c r="P12" s="140"/>
    </row>
    <row r="13" spans="2:16" x14ac:dyDescent="0.3">
      <c r="B13" s="804"/>
      <c r="C13" s="764"/>
      <c r="D13" s="764"/>
      <c r="E13" s="764"/>
      <c r="F13" s="764"/>
      <c r="G13" s="765"/>
    </row>
    <row r="14" spans="2:16" x14ac:dyDescent="0.3">
      <c r="B14" s="804"/>
      <c r="C14" s="764"/>
      <c r="D14" s="764"/>
      <c r="E14" s="764"/>
      <c r="F14" s="764"/>
      <c r="G14" s="765"/>
    </row>
    <row r="15" spans="2:16" x14ac:dyDescent="0.3">
      <c r="B15" s="804"/>
      <c r="C15" s="764"/>
      <c r="D15" s="764"/>
      <c r="E15" s="764"/>
      <c r="F15" s="764"/>
      <c r="G15" s="765"/>
    </row>
    <row r="16" spans="2:16" x14ac:dyDescent="0.3">
      <c r="B16" s="804"/>
      <c r="C16" s="764"/>
      <c r="D16" s="764"/>
      <c r="E16" s="764"/>
      <c r="F16" s="764"/>
      <c r="G16" s="765"/>
    </row>
    <row r="17" spans="2:7" x14ac:dyDescent="0.3">
      <c r="B17" s="804"/>
      <c r="C17" s="764"/>
      <c r="D17" s="764"/>
      <c r="E17" s="764"/>
      <c r="F17" s="764"/>
      <c r="G17" s="765"/>
    </row>
    <row r="18" spans="2:7" x14ac:dyDescent="0.3">
      <c r="B18" s="804"/>
      <c r="C18" s="764"/>
      <c r="D18" s="764"/>
      <c r="E18" s="764"/>
      <c r="F18" s="764"/>
      <c r="G18" s="765"/>
    </row>
    <row r="19" spans="2:7" x14ac:dyDescent="0.3">
      <c r="B19" s="804"/>
      <c r="C19" s="764"/>
      <c r="D19" s="764"/>
      <c r="E19" s="764"/>
      <c r="F19" s="764"/>
      <c r="G19" s="765"/>
    </row>
    <row r="20" spans="2:7" x14ac:dyDescent="0.3">
      <c r="B20" s="804"/>
      <c r="C20" s="764"/>
      <c r="D20" s="764"/>
      <c r="E20" s="764"/>
      <c r="F20" s="764"/>
      <c r="G20" s="765"/>
    </row>
    <row r="21" spans="2:7" x14ac:dyDescent="0.3">
      <c r="B21" s="804"/>
      <c r="C21" s="764"/>
      <c r="D21" s="764"/>
      <c r="E21" s="764"/>
      <c r="F21" s="764"/>
      <c r="G21" s="765"/>
    </row>
    <row r="22" spans="2:7" x14ac:dyDescent="0.3">
      <c r="B22" s="804"/>
      <c r="C22" s="764"/>
      <c r="D22" s="764"/>
      <c r="E22" s="764"/>
      <c r="F22" s="764"/>
      <c r="G22" s="765"/>
    </row>
    <row r="23" spans="2:7" x14ac:dyDescent="0.3">
      <c r="B23" s="804"/>
      <c r="C23" s="764"/>
      <c r="D23" s="764"/>
      <c r="E23" s="764"/>
      <c r="F23" s="764"/>
      <c r="G23" s="765"/>
    </row>
    <row r="24" spans="2:7" ht="15" thickBot="1" x14ac:dyDescent="0.35">
      <c r="B24" s="805"/>
      <c r="C24" s="755"/>
      <c r="D24" s="755"/>
      <c r="E24" s="755"/>
      <c r="F24" s="755"/>
      <c r="G24" s="756"/>
    </row>
  </sheetData>
  <mergeCells count="3">
    <mergeCell ref="B3:G3"/>
    <mergeCell ref="B8:F8"/>
    <mergeCell ref="B11:G24"/>
  </mergeCells>
  <dataValidations count="1">
    <dataValidation type="list" allowBlank="1" showInputMessage="1" showErrorMessage="1" sqref="D7:E7 G8" xr:uid="{00000000-0002-0000-2600-000000000000}">
      <formula1>"V"</formula1>
    </dataValidation>
  </dataValidations>
  <pageMargins left="0.7" right="0.7" top="0.75" bottom="0.75" header="0.3" footer="0.3"/>
  <pageSetup paperSize="9" scale="90" orientation="landscape" horizontalDpi="360"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B3:G64"/>
  <sheetViews>
    <sheetView showGridLines="0" zoomScaleNormal="100" workbookViewId="0"/>
  </sheetViews>
  <sheetFormatPr defaultRowHeight="14.4" x14ac:dyDescent="0.3"/>
  <cols>
    <col min="1" max="1" width="3.5546875" customWidth="1"/>
    <col min="2" max="2" width="5.6640625" customWidth="1"/>
    <col min="3" max="3" width="47.109375" customWidth="1"/>
    <col min="4" max="5" width="8.109375" customWidth="1"/>
    <col min="6" max="6" width="47.33203125" customWidth="1"/>
    <col min="7" max="7" width="24.5546875" bestFit="1" customWidth="1"/>
  </cols>
  <sheetData>
    <row r="3" spans="2:7" ht="15.6" x14ac:dyDescent="0.3">
      <c r="B3" s="23" t="s">
        <v>231</v>
      </c>
      <c r="C3" s="4"/>
      <c r="D3" s="4"/>
      <c r="E3" s="4"/>
      <c r="F3" s="4"/>
      <c r="G3" s="4"/>
    </row>
    <row r="4" spans="2:7" ht="15.6" x14ac:dyDescent="0.3">
      <c r="B4" s="23"/>
      <c r="C4" s="4"/>
      <c r="D4" s="4"/>
      <c r="E4" s="4"/>
      <c r="F4" s="4"/>
      <c r="G4" s="4"/>
    </row>
    <row r="5" spans="2:7" s="22" customFormat="1" ht="14.4" customHeight="1" x14ac:dyDescent="0.3">
      <c r="B5" s="327" t="s">
        <v>238</v>
      </c>
      <c r="C5" s="327" t="s">
        <v>2</v>
      </c>
      <c r="D5" s="327" t="s">
        <v>233</v>
      </c>
      <c r="E5" s="327" t="s">
        <v>234</v>
      </c>
      <c r="F5" s="327" t="s">
        <v>2</v>
      </c>
      <c r="G5" s="120" t="s">
        <v>235</v>
      </c>
    </row>
    <row r="6" spans="2:7" x14ac:dyDescent="0.3">
      <c r="B6" s="5">
        <v>1</v>
      </c>
      <c r="C6" s="5">
        <v>2</v>
      </c>
      <c r="D6" s="5">
        <v>3</v>
      </c>
      <c r="E6" s="5">
        <v>4</v>
      </c>
      <c r="F6" s="5">
        <v>5</v>
      </c>
      <c r="G6" s="5">
        <v>6</v>
      </c>
    </row>
    <row r="7" spans="2:7" ht="57.6" x14ac:dyDescent="0.3">
      <c r="B7" s="6">
        <v>1</v>
      </c>
      <c r="C7" s="8" t="s">
        <v>244</v>
      </c>
      <c r="D7" s="8" t="s">
        <v>286</v>
      </c>
      <c r="E7" s="8"/>
      <c r="F7" s="8" t="s">
        <v>1953</v>
      </c>
      <c r="G7" s="632" t="s">
        <v>1954</v>
      </c>
    </row>
    <row r="8" spans="2:7" ht="72" x14ac:dyDescent="0.3">
      <c r="B8" s="6">
        <v>2</v>
      </c>
      <c r="C8" s="8" t="s">
        <v>245</v>
      </c>
      <c r="D8" s="8" t="s">
        <v>286</v>
      </c>
      <c r="E8" s="8"/>
      <c r="F8" s="8" t="s">
        <v>1955</v>
      </c>
      <c r="G8" s="632" t="s">
        <v>1954</v>
      </c>
    </row>
    <row r="9" spans="2:7" ht="72" x14ac:dyDescent="0.3">
      <c r="B9" s="6">
        <v>3</v>
      </c>
      <c r="C9" s="8" t="s">
        <v>239</v>
      </c>
      <c r="D9" s="8" t="s">
        <v>286</v>
      </c>
      <c r="E9" s="8"/>
      <c r="F9" s="8" t="s">
        <v>1956</v>
      </c>
      <c r="G9" s="632" t="s">
        <v>1954</v>
      </c>
    </row>
    <row r="10" spans="2:7" ht="72" x14ac:dyDescent="0.3">
      <c r="B10" s="6">
        <v>4</v>
      </c>
      <c r="C10" s="8" t="s">
        <v>240</v>
      </c>
      <c r="D10" s="8" t="s">
        <v>286</v>
      </c>
      <c r="E10" s="8"/>
      <c r="F10" s="8" t="s">
        <v>1957</v>
      </c>
      <c r="G10" s="632" t="s">
        <v>1954</v>
      </c>
    </row>
    <row r="11" spans="2:7" ht="57.6" x14ac:dyDescent="0.3">
      <c r="B11" s="6">
        <v>5</v>
      </c>
      <c r="C11" s="8" t="s">
        <v>232</v>
      </c>
      <c r="D11" s="8" t="s">
        <v>286</v>
      </c>
      <c r="E11" s="48"/>
      <c r="F11" s="48" t="s">
        <v>1958</v>
      </c>
      <c r="G11" s="654" t="s">
        <v>1954</v>
      </c>
    </row>
    <row r="12" spans="2:7" x14ac:dyDescent="0.3">
      <c r="B12" s="738" t="s">
        <v>695</v>
      </c>
      <c r="C12" s="739"/>
      <c r="D12" s="739"/>
      <c r="E12" s="739"/>
      <c r="F12" s="740"/>
      <c r="G12" s="8" t="s">
        <v>286</v>
      </c>
    </row>
    <row r="13" spans="2:7" ht="15" thickBot="1" x14ac:dyDescent="0.35">
      <c r="B13" s="4"/>
      <c r="C13" s="4"/>
      <c r="D13" s="4"/>
      <c r="E13" s="4"/>
      <c r="F13" s="4"/>
      <c r="G13" s="4"/>
    </row>
    <row r="14" spans="2:7" x14ac:dyDescent="0.3">
      <c r="B14" s="160" t="s">
        <v>2</v>
      </c>
      <c r="C14" s="161"/>
      <c r="D14" s="161"/>
      <c r="E14" s="161"/>
      <c r="F14" s="161"/>
      <c r="G14" s="162"/>
    </row>
    <row r="15" spans="2:7" x14ac:dyDescent="0.3">
      <c r="B15" s="163">
        <v>1</v>
      </c>
      <c r="C15" s="4" t="s">
        <v>77</v>
      </c>
      <c r="D15" s="4"/>
      <c r="E15" s="4"/>
      <c r="F15" s="4"/>
      <c r="G15" s="164"/>
    </row>
    <row r="16" spans="2:7" ht="15" thickBot="1" x14ac:dyDescent="0.35">
      <c r="B16" s="157">
        <v>2</v>
      </c>
      <c r="C16" s="165" t="s">
        <v>243</v>
      </c>
      <c r="D16" s="158"/>
      <c r="E16" s="158"/>
      <c r="F16" s="158"/>
      <c r="G16" s="159"/>
    </row>
    <row r="17" spans="2:7" ht="15" thickBot="1" x14ac:dyDescent="0.35">
      <c r="C17" s="4"/>
    </row>
    <row r="18" spans="2:7" x14ac:dyDescent="0.3">
      <c r="B18" s="151" t="s">
        <v>696</v>
      </c>
      <c r="C18" s="152"/>
      <c r="D18" s="153"/>
      <c r="E18" s="153"/>
      <c r="F18" s="153"/>
      <c r="G18" s="154"/>
    </row>
    <row r="19" spans="2:7" x14ac:dyDescent="0.3">
      <c r="B19" s="155" t="s">
        <v>242</v>
      </c>
      <c r="G19" s="156"/>
    </row>
    <row r="20" spans="2:7" x14ac:dyDescent="0.3">
      <c r="B20" s="155"/>
      <c r="G20" s="156"/>
    </row>
    <row r="21" spans="2:7" x14ac:dyDescent="0.3">
      <c r="B21" s="155"/>
      <c r="G21" s="156"/>
    </row>
    <row r="22" spans="2:7" x14ac:dyDescent="0.3">
      <c r="B22" s="155"/>
      <c r="G22" s="156"/>
    </row>
    <row r="23" spans="2:7" x14ac:dyDescent="0.3">
      <c r="B23" s="155"/>
      <c r="G23" s="156"/>
    </row>
    <row r="24" spans="2:7" x14ac:dyDescent="0.3">
      <c r="B24" s="155"/>
      <c r="G24" s="156"/>
    </row>
    <row r="25" spans="2:7" x14ac:dyDescent="0.3">
      <c r="B25" s="155"/>
      <c r="G25" s="156"/>
    </row>
    <row r="26" spans="2:7" ht="15" thickBot="1" x14ac:dyDescent="0.35">
      <c r="B26" s="157"/>
      <c r="C26" s="158"/>
      <c r="D26" s="158"/>
      <c r="E26" s="158"/>
      <c r="F26" s="158"/>
      <c r="G26" s="159"/>
    </row>
    <row r="28" spans="2:7" ht="15" thickBot="1" x14ac:dyDescent="0.35"/>
    <row r="29" spans="2:7" x14ac:dyDescent="0.3">
      <c r="B29" s="151" t="s">
        <v>697</v>
      </c>
      <c r="C29" s="152"/>
      <c r="D29" s="153"/>
      <c r="E29" s="153"/>
      <c r="F29" s="153"/>
      <c r="G29" s="154"/>
    </row>
    <row r="30" spans="2:7" x14ac:dyDescent="0.3">
      <c r="B30" s="305" t="s">
        <v>1959</v>
      </c>
      <c r="C30" s="167"/>
      <c r="G30" s="156"/>
    </row>
    <row r="31" spans="2:7" x14ac:dyDescent="0.3">
      <c r="B31" s="155"/>
      <c r="G31" s="156"/>
    </row>
    <row r="32" spans="2:7" x14ac:dyDescent="0.3">
      <c r="B32" s="155"/>
      <c r="C32" s="167"/>
      <c r="G32" s="156"/>
    </row>
    <row r="33" spans="2:7" x14ac:dyDescent="0.3">
      <c r="B33" s="155"/>
      <c r="C33" s="167"/>
      <c r="G33" s="156"/>
    </row>
    <row r="34" spans="2:7" x14ac:dyDescent="0.3">
      <c r="B34" s="155"/>
      <c r="C34" s="167"/>
      <c r="G34" s="156"/>
    </row>
    <row r="35" spans="2:7" x14ac:dyDescent="0.3">
      <c r="B35" s="155"/>
      <c r="C35" s="167"/>
      <c r="G35" s="156"/>
    </row>
    <row r="36" spans="2:7" x14ac:dyDescent="0.3">
      <c r="B36" s="155"/>
      <c r="C36" s="167"/>
      <c r="G36" s="156"/>
    </row>
    <row r="37" spans="2:7" x14ac:dyDescent="0.3">
      <c r="B37" s="155"/>
      <c r="C37" s="167"/>
      <c r="G37" s="156"/>
    </row>
    <row r="38" spans="2:7" x14ac:dyDescent="0.3">
      <c r="B38" s="155"/>
      <c r="C38" s="167"/>
      <c r="G38" s="156"/>
    </row>
    <row r="39" spans="2:7" x14ac:dyDescent="0.3">
      <c r="B39" s="155"/>
      <c r="C39" s="167"/>
      <c r="G39" s="156"/>
    </row>
    <row r="40" spans="2:7" x14ac:dyDescent="0.3">
      <c r="B40" s="155"/>
      <c r="C40" s="167"/>
      <c r="G40" s="156"/>
    </row>
    <row r="41" spans="2:7" x14ac:dyDescent="0.3">
      <c r="B41" s="155"/>
      <c r="C41" s="167"/>
      <c r="G41" s="156"/>
    </row>
    <row r="42" spans="2:7" x14ac:dyDescent="0.3">
      <c r="B42" s="155"/>
      <c r="C42" s="167"/>
      <c r="G42" s="156"/>
    </row>
    <row r="43" spans="2:7" x14ac:dyDescent="0.3">
      <c r="B43" s="155"/>
      <c r="C43" s="167"/>
      <c r="G43" s="156"/>
    </row>
    <row r="44" spans="2:7" x14ac:dyDescent="0.3">
      <c r="B44" s="155"/>
      <c r="C44" s="167"/>
      <c r="G44" s="156"/>
    </row>
    <row r="45" spans="2:7" x14ac:dyDescent="0.3">
      <c r="B45" s="155"/>
      <c r="C45" s="167"/>
      <c r="G45" s="156"/>
    </row>
    <row r="46" spans="2:7" x14ac:dyDescent="0.3">
      <c r="B46" s="155"/>
      <c r="C46" s="167"/>
      <c r="G46" s="156"/>
    </row>
    <row r="47" spans="2:7" x14ac:dyDescent="0.3">
      <c r="B47" s="155"/>
      <c r="C47" s="167"/>
      <c r="G47" s="156"/>
    </row>
    <row r="48" spans="2:7" x14ac:dyDescent="0.3">
      <c r="B48" s="155"/>
      <c r="C48" s="167"/>
      <c r="G48" s="156"/>
    </row>
    <row r="49" spans="2:7" x14ac:dyDescent="0.3">
      <c r="B49" s="155"/>
      <c r="C49" s="167"/>
      <c r="G49" s="156"/>
    </row>
    <row r="50" spans="2:7" x14ac:dyDescent="0.3">
      <c r="B50" s="155"/>
      <c r="C50" s="167"/>
      <c r="G50" s="156"/>
    </row>
    <row r="51" spans="2:7" x14ac:dyDescent="0.3">
      <c r="B51" s="155"/>
      <c r="C51" s="167"/>
      <c r="G51" s="156"/>
    </row>
    <row r="52" spans="2:7" x14ac:dyDescent="0.3">
      <c r="B52" s="155"/>
      <c r="C52" s="167"/>
      <c r="G52" s="156"/>
    </row>
    <row r="53" spans="2:7" x14ac:dyDescent="0.3">
      <c r="B53" s="155"/>
      <c r="C53" s="167"/>
      <c r="G53" s="156"/>
    </row>
    <row r="54" spans="2:7" x14ac:dyDescent="0.3">
      <c r="B54" s="155"/>
      <c r="C54" s="167"/>
      <c r="G54" s="156"/>
    </row>
    <row r="55" spans="2:7" x14ac:dyDescent="0.3">
      <c r="B55" s="155"/>
      <c r="C55" s="167"/>
      <c r="G55" s="156"/>
    </row>
    <row r="56" spans="2:7" x14ac:dyDescent="0.3">
      <c r="B56" s="155"/>
      <c r="C56" s="167"/>
      <c r="G56" s="156"/>
    </row>
    <row r="57" spans="2:7" x14ac:dyDescent="0.3">
      <c r="B57" s="155"/>
      <c r="C57" s="167"/>
      <c r="G57" s="156"/>
    </row>
    <row r="58" spans="2:7" x14ac:dyDescent="0.3">
      <c r="B58" s="155"/>
      <c r="C58" s="167"/>
      <c r="G58" s="156"/>
    </row>
    <row r="59" spans="2:7" x14ac:dyDescent="0.3">
      <c r="B59" s="155"/>
      <c r="C59" s="167"/>
      <c r="G59" s="156"/>
    </row>
    <row r="60" spans="2:7" x14ac:dyDescent="0.3">
      <c r="B60" s="155"/>
      <c r="C60" s="167"/>
      <c r="G60" s="156"/>
    </row>
    <row r="61" spans="2:7" x14ac:dyDescent="0.3">
      <c r="B61" s="155"/>
      <c r="C61" s="167"/>
      <c r="G61" s="156"/>
    </row>
    <row r="62" spans="2:7" x14ac:dyDescent="0.3">
      <c r="B62" s="166"/>
      <c r="C62" s="167"/>
      <c r="G62" s="156"/>
    </row>
    <row r="63" spans="2:7" x14ac:dyDescent="0.3">
      <c r="G63" s="156"/>
    </row>
    <row r="64" spans="2:7" ht="15" thickBot="1" x14ac:dyDescent="0.35">
      <c r="B64" s="157"/>
      <c r="C64" s="158"/>
      <c r="D64" s="158"/>
      <c r="E64" s="158"/>
      <c r="F64" s="158"/>
      <c r="G64" s="159"/>
    </row>
  </sheetData>
  <mergeCells count="1">
    <mergeCell ref="B12:F12"/>
  </mergeCells>
  <dataValidations count="1">
    <dataValidation type="list" allowBlank="1" showInputMessage="1" showErrorMessage="1" sqref="G12 D7:E11" xr:uid="{00000000-0002-0000-0300-000000000000}">
      <formula1>"V"</formula1>
    </dataValidation>
  </dataValidations>
  <hyperlinks>
    <hyperlink ref="G7" r:id="rId1" xr:uid="{549BC7F8-F82B-45C4-9FFD-1CB2D0998C6C}"/>
    <hyperlink ref="G8" r:id="rId2" xr:uid="{DD8621AD-7DA6-42C1-8510-7AC4A0F5BD57}"/>
    <hyperlink ref="G9" r:id="rId3" xr:uid="{146B1A9B-3AD0-4278-A653-7156E8B57AC5}"/>
    <hyperlink ref="G10" r:id="rId4" xr:uid="{3C8F7B8B-39F0-400C-ABA0-9065F9C9687C}"/>
    <hyperlink ref="G11" r:id="rId5" xr:uid="{404AA8BB-8630-4203-8E7A-9F015DF9C451}"/>
  </hyperlinks>
  <pageMargins left="0.7" right="0.7" top="0.75" bottom="0.75" header="0.3" footer="0.3"/>
  <pageSetup scale="80" orientation="landscape" horizontalDpi="300" verticalDpi="300" r:id="rId6"/>
  <headerFooter>
    <oddFooter>&amp;CPage &amp;P</oddFooter>
  </headerFooter>
  <drawing r:id="rId7"/>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002060"/>
  </sheetPr>
  <dimension ref="B2:S27"/>
  <sheetViews>
    <sheetView showGridLines="0" zoomScale="85" zoomScaleNormal="85" workbookViewId="0"/>
  </sheetViews>
  <sheetFormatPr defaultRowHeight="14.4" x14ac:dyDescent="0.3"/>
  <cols>
    <col min="1" max="1" width="13.5546875" customWidth="1"/>
    <col min="2" max="2" width="4.44140625" customWidth="1"/>
    <col min="13" max="13" width="2.88671875" customWidth="1"/>
  </cols>
  <sheetData>
    <row r="2" spans="2:19" ht="15" thickBot="1" x14ac:dyDescent="0.35"/>
    <row r="3" spans="2:19" ht="15" customHeight="1" x14ac:dyDescent="0.3">
      <c r="B3" s="797"/>
      <c r="C3" s="798"/>
      <c r="D3" s="798"/>
      <c r="E3" s="798"/>
      <c r="F3" s="798"/>
      <c r="G3" s="798"/>
      <c r="H3" s="798"/>
      <c r="I3" s="798"/>
      <c r="J3" s="798"/>
      <c r="K3" s="798"/>
      <c r="L3" s="798"/>
      <c r="M3" s="798"/>
      <c r="N3" s="798"/>
      <c r="O3" s="798"/>
      <c r="P3" s="798"/>
      <c r="Q3" s="798"/>
      <c r="R3" s="798"/>
      <c r="S3" s="799"/>
    </row>
    <row r="4" spans="2:19" ht="15" customHeight="1" x14ac:dyDescent="0.3">
      <c r="B4" s="285"/>
      <c r="C4" s="286"/>
      <c r="D4" s="286"/>
      <c r="E4" s="286"/>
      <c r="F4" s="286"/>
      <c r="G4" s="286"/>
      <c r="H4" s="286"/>
      <c r="I4" s="286"/>
      <c r="J4" s="286" t="s">
        <v>251</v>
      </c>
      <c r="K4" s="286"/>
      <c r="L4" s="286"/>
      <c r="M4" s="286"/>
      <c r="N4" s="286"/>
      <c r="O4" s="286"/>
      <c r="P4" s="286"/>
      <c r="Q4" s="286"/>
      <c r="R4" s="286"/>
      <c r="S4" s="287"/>
    </row>
    <row r="5" spans="2:19" ht="15" customHeight="1" x14ac:dyDescent="0.3">
      <c r="B5" s="285"/>
      <c r="C5" s="286"/>
      <c r="D5" s="286"/>
      <c r="E5" s="286"/>
      <c r="F5" s="286"/>
      <c r="G5" s="286"/>
      <c r="H5" s="286"/>
      <c r="I5" s="286"/>
      <c r="J5" s="286"/>
      <c r="K5" s="286"/>
      <c r="L5" s="286"/>
      <c r="M5" s="286"/>
      <c r="N5" s="286"/>
      <c r="O5" s="286"/>
      <c r="P5" s="286"/>
      <c r="Q5" s="286"/>
      <c r="R5" s="286"/>
      <c r="S5" s="287"/>
    </row>
    <row r="6" spans="2:19" ht="15" customHeight="1" x14ac:dyDescent="0.3">
      <c r="B6" s="285"/>
      <c r="C6" s="286"/>
      <c r="D6" s="286"/>
      <c r="E6" s="286"/>
      <c r="F6" s="286"/>
      <c r="G6" s="286"/>
      <c r="H6" s="286"/>
      <c r="I6" s="286"/>
      <c r="J6" s="286"/>
      <c r="K6" s="286"/>
      <c r="L6" s="286"/>
      <c r="M6" s="286"/>
      <c r="N6" s="286"/>
      <c r="O6" s="286"/>
      <c r="P6" s="286"/>
      <c r="Q6" s="286"/>
      <c r="R6" s="286"/>
      <c r="S6" s="287"/>
    </row>
    <row r="7" spans="2:19" ht="15" customHeight="1" x14ac:dyDescent="0.3">
      <c r="B7" s="285"/>
      <c r="C7" s="286"/>
      <c r="D7" s="286"/>
      <c r="E7" s="286"/>
      <c r="F7" s="286"/>
      <c r="G7" s="286"/>
      <c r="H7" s="286"/>
      <c r="I7" s="286"/>
      <c r="J7" s="286"/>
      <c r="K7" s="286"/>
      <c r="L7" s="286"/>
      <c r="M7" s="286"/>
      <c r="N7" s="286"/>
      <c r="O7" s="286"/>
      <c r="P7" s="286"/>
      <c r="Q7" s="286"/>
      <c r="R7" s="286"/>
      <c r="S7" s="287"/>
    </row>
    <row r="8" spans="2:19" ht="15" customHeight="1" x14ac:dyDescent="0.3">
      <c r="B8" s="285"/>
      <c r="C8" s="286"/>
      <c r="D8" s="286"/>
      <c r="E8" s="286"/>
      <c r="F8" s="286"/>
      <c r="G8" s="286"/>
      <c r="H8" s="286"/>
      <c r="I8" s="286"/>
      <c r="J8" s="286"/>
      <c r="K8" s="286"/>
      <c r="L8" s="286"/>
      <c r="M8" s="286"/>
      <c r="N8" s="286"/>
      <c r="O8" s="286"/>
      <c r="P8" s="286"/>
      <c r="Q8" s="286"/>
      <c r="R8" s="286"/>
      <c r="S8" s="287"/>
    </row>
    <row r="9" spans="2:19" ht="15" customHeight="1" x14ac:dyDescent="0.3">
      <c r="B9" s="285"/>
      <c r="C9" s="286"/>
      <c r="D9" s="286"/>
      <c r="E9" s="286"/>
      <c r="F9" s="286"/>
      <c r="G9" s="286"/>
      <c r="H9" s="286"/>
      <c r="I9" s="286"/>
      <c r="J9" s="286"/>
      <c r="K9" s="286"/>
      <c r="L9" s="286"/>
      <c r="M9" s="286"/>
      <c r="N9" s="286"/>
      <c r="O9" s="286"/>
      <c r="P9" s="286"/>
      <c r="Q9" s="286"/>
      <c r="R9" s="286"/>
      <c r="S9" s="287"/>
    </row>
    <row r="10" spans="2:19" ht="15" customHeight="1" x14ac:dyDescent="0.3">
      <c r="B10" s="285"/>
      <c r="C10" s="286"/>
      <c r="D10" s="286"/>
      <c r="E10" s="286"/>
      <c r="F10" s="286"/>
      <c r="G10" s="286"/>
      <c r="H10" s="286"/>
      <c r="I10" s="286"/>
      <c r="J10" s="286"/>
      <c r="K10" s="286"/>
      <c r="L10" s="286"/>
      <c r="M10" s="286"/>
      <c r="N10" s="286"/>
      <c r="O10" s="286"/>
      <c r="P10" s="286"/>
      <c r="Q10" s="286"/>
      <c r="R10" s="286"/>
      <c r="S10" s="287"/>
    </row>
    <row r="11" spans="2:19" ht="15" customHeight="1" x14ac:dyDescent="0.3">
      <c r="B11" s="285"/>
      <c r="C11" s="286"/>
      <c r="D11" s="286"/>
      <c r="E11" s="286"/>
      <c r="F11" s="286"/>
      <c r="G11" s="286"/>
      <c r="H11" s="286"/>
      <c r="I11" s="286"/>
      <c r="J11" s="286"/>
      <c r="K11" s="286"/>
      <c r="L11" s="286"/>
      <c r="M11" s="286"/>
      <c r="N11" s="286"/>
      <c r="O11" s="286"/>
      <c r="P11" s="286"/>
      <c r="Q11" s="286"/>
      <c r="R11" s="286"/>
      <c r="S11" s="287"/>
    </row>
    <row r="12" spans="2:19" ht="15" customHeight="1" x14ac:dyDescent="0.3">
      <c r="B12" s="285"/>
      <c r="C12" s="286"/>
      <c r="D12" s="286"/>
      <c r="E12" s="286"/>
      <c r="F12" s="286"/>
      <c r="G12" s="286"/>
      <c r="H12" s="286"/>
      <c r="I12" s="286"/>
      <c r="J12" s="286"/>
      <c r="K12" s="286"/>
      <c r="L12" s="286"/>
      <c r="M12" s="286"/>
      <c r="N12" s="286"/>
      <c r="O12" s="286"/>
      <c r="P12" s="286"/>
      <c r="Q12" s="286"/>
      <c r="R12" s="286"/>
      <c r="S12" s="287"/>
    </row>
    <row r="13" spans="2:19" ht="15" customHeight="1" x14ac:dyDescent="0.3">
      <c r="B13" s="285"/>
      <c r="C13" s="286"/>
      <c r="D13" s="286"/>
      <c r="E13" s="286"/>
      <c r="F13" s="286"/>
      <c r="G13" s="286"/>
      <c r="H13" s="286"/>
      <c r="I13" s="286"/>
      <c r="J13" s="286"/>
      <c r="K13" s="286"/>
      <c r="L13" s="286"/>
      <c r="M13" s="286"/>
      <c r="N13" s="286"/>
      <c r="O13" s="286"/>
      <c r="P13" s="286"/>
      <c r="Q13" s="286"/>
      <c r="R13" s="286"/>
      <c r="S13" s="287"/>
    </row>
    <row r="14" spans="2:19" ht="15" customHeight="1" x14ac:dyDescent="0.3">
      <c r="B14" s="285"/>
      <c r="C14" s="286"/>
      <c r="D14" s="286"/>
      <c r="E14" s="286"/>
      <c r="F14" s="286"/>
      <c r="G14" s="286"/>
      <c r="H14" s="286"/>
      <c r="I14" s="286"/>
      <c r="J14" s="286"/>
      <c r="K14" s="286"/>
      <c r="L14" s="286"/>
      <c r="M14" s="286"/>
      <c r="N14" s="286"/>
      <c r="O14" s="286"/>
      <c r="P14" s="286"/>
      <c r="Q14" s="286"/>
      <c r="R14" s="286"/>
      <c r="S14" s="287"/>
    </row>
    <row r="15" spans="2:19" ht="15" customHeight="1" x14ac:dyDescent="0.3">
      <c r="B15" s="285"/>
      <c r="C15" s="286"/>
      <c r="D15" s="286"/>
      <c r="E15" s="286"/>
      <c r="F15" s="286"/>
      <c r="G15" s="286"/>
      <c r="H15" s="286"/>
      <c r="I15" s="286"/>
      <c r="J15" s="286"/>
      <c r="K15" s="286"/>
      <c r="L15" s="286"/>
      <c r="M15" s="286"/>
      <c r="N15" s="286"/>
      <c r="O15" s="286"/>
      <c r="P15" s="286"/>
      <c r="Q15" s="286"/>
      <c r="R15" s="286"/>
      <c r="S15" s="287"/>
    </row>
    <row r="16" spans="2:19" ht="15" customHeight="1" x14ac:dyDescent="0.3">
      <c r="B16" s="285"/>
      <c r="C16" s="286"/>
      <c r="D16" s="286"/>
      <c r="E16" s="286"/>
      <c r="F16" s="286"/>
      <c r="G16" s="286"/>
      <c r="H16" s="286"/>
      <c r="I16" s="286"/>
      <c r="J16" s="286"/>
      <c r="K16" s="286"/>
      <c r="L16" s="286"/>
      <c r="M16" s="286"/>
      <c r="N16" s="286"/>
      <c r="O16" s="286"/>
      <c r="P16" s="286"/>
      <c r="Q16" s="286"/>
      <c r="R16" s="286"/>
      <c r="S16" s="287"/>
    </row>
    <row r="17" spans="2:19" ht="15" customHeight="1" x14ac:dyDescent="0.3">
      <c r="B17" s="285"/>
      <c r="C17" s="286"/>
      <c r="D17" s="286"/>
      <c r="E17" s="286"/>
      <c r="F17" s="286"/>
      <c r="G17" s="286"/>
      <c r="H17" s="286"/>
      <c r="I17" s="286"/>
      <c r="J17" s="286"/>
      <c r="K17" s="286"/>
      <c r="L17" s="286"/>
      <c r="M17" s="286"/>
      <c r="N17" s="286"/>
      <c r="O17" s="286"/>
      <c r="P17" s="286"/>
      <c r="Q17" s="286"/>
      <c r="R17" s="286"/>
      <c r="S17" s="287"/>
    </row>
    <row r="18" spans="2:19" ht="15" customHeight="1" x14ac:dyDescent="0.3">
      <c r="B18" s="285"/>
      <c r="C18" s="286"/>
      <c r="D18" s="286"/>
      <c r="E18" s="286"/>
      <c r="F18" s="286"/>
      <c r="G18" s="286"/>
      <c r="H18" s="286"/>
      <c r="I18" s="286"/>
      <c r="J18" s="286"/>
      <c r="K18" s="286"/>
      <c r="L18" s="286"/>
      <c r="M18" s="286"/>
      <c r="N18" s="286"/>
      <c r="O18" s="286"/>
      <c r="P18" s="286"/>
      <c r="Q18" s="286"/>
      <c r="R18" s="286"/>
      <c r="S18" s="287"/>
    </row>
    <row r="19" spans="2:19" ht="15" customHeight="1" x14ac:dyDescent="0.3">
      <c r="B19" s="285"/>
      <c r="C19" s="286"/>
      <c r="D19" s="286"/>
      <c r="E19" s="286"/>
      <c r="F19" s="286"/>
      <c r="G19" s="286"/>
      <c r="H19" s="286"/>
      <c r="I19" s="286"/>
      <c r="J19" s="286"/>
      <c r="K19" s="286"/>
      <c r="L19" s="286"/>
      <c r="M19" s="286"/>
      <c r="N19" s="286"/>
      <c r="O19" s="286"/>
      <c r="P19" s="286"/>
      <c r="Q19" s="286"/>
      <c r="R19" s="286"/>
      <c r="S19" s="287"/>
    </row>
    <row r="20" spans="2:19" ht="15" customHeight="1" x14ac:dyDescent="0.3">
      <c r="B20" s="285"/>
      <c r="C20" s="286"/>
      <c r="D20" s="286"/>
      <c r="E20" s="286"/>
      <c r="F20" s="286"/>
      <c r="G20" s="286"/>
      <c r="H20" s="286"/>
      <c r="I20" s="286"/>
      <c r="J20" s="286"/>
      <c r="K20" s="286"/>
      <c r="L20" s="286"/>
      <c r="M20" s="286"/>
      <c r="N20" s="286"/>
      <c r="O20" s="286"/>
      <c r="P20" s="286"/>
      <c r="Q20" s="286"/>
      <c r="R20" s="286"/>
      <c r="S20" s="287"/>
    </row>
    <row r="21" spans="2:19" ht="15" customHeight="1" x14ac:dyDescent="0.3">
      <c r="B21" s="285"/>
      <c r="C21" s="286"/>
      <c r="D21" s="286"/>
      <c r="E21" s="286"/>
      <c r="F21" s="286"/>
      <c r="G21" s="286"/>
      <c r="H21" s="286"/>
      <c r="I21" s="286"/>
      <c r="J21" s="286"/>
      <c r="K21" s="286"/>
      <c r="L21" s="286"/>
      <c r="M21" s="286"/>
      <c r="N21" s="286"/>
      <c r="O21" s="286"/>
      <c r="P21" s="286"/>
      <c r="Q21" s="286"/>
      <c r="R21" s="286"/>
      <c r="S21" s="287"/>
    </row>
    <row r="22" spans="2:19" ht="15" customHeight="1" x14ac:dyDescent="0.3">
      <c r="B22" s="285"/>
      <c r="C22" s="286"/>
      <c r="D22" s="286"/>
      <c r="E22" s="286"/>
      <c r="F22" s="286"/>
      <c r="G22" s="286"/>
      <c r="H22" s="286"/>
      <c r="I22" s="286"/>
      <c r="J22" s="286"/>
      <c r="K22" s="286"/>
      <c r="L22" s="286"/>
      <c r="M22" s="286"/>
      <c r="N22" s="286"/>
      <c r="O22" s="286"/>
      <c r="P22" s="286"/>
      <c r="Q22" s="286"/>
      <c r="R22" s="286"/>
      <c r="S22" s="287"/>
    </row>
    <row r="23" spans="2:19" ht="21" customHeight="1" x14ac:dyDescent="0.3">
      <c r="B23" s="285"/>
      <c r="C23" s="286"/>
      <c r="D23" s="286"/>
      <c r="E23" s="286"/>
      <c r="F23" s="286"/>
      <c r="G23" s="286"/>
      <c r="H23" s="286"/>
      <c r="I23" s="286"/>
      <c r="J23" s="286"/>
      <c r="K23" s="286"/>
      <c r="L23" s="286"/>
      <c r="M23" s="286"/>
      <c r="N23" s="286"/>
      <c r="O23" s="286"/>
      <c r="P23" s="286"/>
      <c r="Q23" s="286"/>
      <c r="R23" s="286"/>
      <c r="S23" s="287"/>
    </row>
    <row r="24" spans="2:19" ht="21" customHeight="1" x14ac:dyDescent="0.3">
      <c r="B24" s="285"/>
      <c r="C24" s="286"/>
      <c r="D24" s="286"/>
      <c r="E24" s="286"/>
      <c r="F24" s="286"/>
      <c r="G24" s="286"/>
      <c r="H24" s="286"/>
      <c r="I24" s="286"/>
      <c r="J24" s="286"/>
      <c r="K24" s="286"/>
      <c r="L24" s="286"/>
      <c r="M24" s="286"/>
      <c r="N24" s="286"/>
      <c r="O24" s="286"/>
      <c r="P24" s="286"/>
      <c r="Q24" s="286"/>
      <c r="R24" s="286"/>
      <c r="S24" s="287"/>
    </row>
    <row r="25" spans="2:19" ht="15" customHeight="1" x14ac:dyDescent="0.3">
      <c r="B25" s="285"/>
      <c r="C25" s="286"/>
      <c r="D25" s="286"/>
      <c r="E25" s="286"/>
      <c r="F25" s="286"/>
      <c r="G25" s="286"/>
      <c r="H25" s="286"/>
      <c r="I25" s="286"/>
      <c r="J25" s="286"/>
      <c r="K25" s="286"/>
      <c r="L25" s="286"/>
      <c r="M25" s="286"/>
      <c r="N25" s="286"/>
      <c r="O25" s="286"/>
      <c r="P25" s="286"/>
      <c r="Q25" s="286"/>
      <c r="R25" s="286"/>
      <c r="S25" s="287"/>
    </row>
    <row r="26" spans="2:19" ht="15" customHeight="1" x14ac:dyDescent="0.3">
      <c r="B26" s="285"/>
      <c r="C26" s="286"/>
      <c r="D26" s="286"/>
      <c r="E26" s="286"/>
      <c r="F26" s="286"/>
      <c r="G26" s="286"/>
      <c r="H26" s="286"/>
      <c r="I26" s="286"/>
      <c r="J26" s="286"/>
      <c r="K26" s="286"/>
      <c r="L26" s="286"/>
      <c r="M26" s="286"/>
      <c r="N26" s="286"/>
      <c r="O26" s="286"/>
      <c r="P26" s="286"/>
      <c r="Q26" s="286"/>
      <c r="R26" s="286"/>
      <c r="S26" s="287"/>
    </row>
    <row r="27" spans="2:19" ht="15" customHeight="1" thickBot="1" x14ac:dyDescent="0.35">
      <c r="B27" s="288"/>
      <c r="C27" s="289"/>
      <c r="D27" s="289"/>
      <c r="E27" s="289"/>
      <c r="F27" s="289"/>
      <c r="G27" s="289"/>
      <c r="H27" s="289"/>
      <c r="I27" s="289"/>
      <c r="J27" s="289"/>
      <c r="K27" s="289"/>
      <c r="L27" s="289"/>
      <c r="M27" s="289"/>
      <c r="N27" s="289"/>
      <c r="O27" s="289"/>
      <c r="P27" s="289"/>
      <c r="Q27" s="289"/>
      <c r="R27" s="289"/>
      <c r="S27" s="290"/>
    </row>
  </sheetData>
  <mergeCells count="1">
    <mergeCell ref="B3:S3"/>
  </mergeCells>
  <pageMargins left="0.7" right="0.7" top="0.75" bottom="0.75" header="0.3" footer="0.3"/>
  <pageSetup paperSize="9" scale="75" orientation="landscape" horizontalDpi="0" verticalDpi="0" r:id="rId1"/>
  <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002060"/>
  </sheetPr>
  <dimension ref="A3:O68"/>
  <sheetViews>
    <sheetView showGridLines="0" workbookViewId="0"/>
  </sheetViews>
  <sheetFormatPr defaultColWidth="9.109375" defaultRowHeight="14.4" x14ac:dyDescent="0.3"/>
  <cols>
    <col min="1" max="1" width="5.109375" customWidth="1"/>
    <col min="2" max="2" width="9.44140625" bestFit="1" customWidth="1"/>
    <col min="3" max="3" width="13.6640625" style="669" bestFit="1" customWidth="1"/>
    <col min="4" max="4" width="27.5546875" customWidth="1"/>
    <col min="8" max="9" width="13" style="87" customWidth="1"/>
    <col min="14" max="14" width="9.5546875" customWidth="1"/>
    <col min="15" max="15" width="10.109375" customWidth="1"/>
  </cols>
  <sheetData>
    <row r="3" spans="1:15" x14ac:dyDescent="0.3">
      <c r="A3" s="106" t="s">
        <v>698</v>
      </c>
      <c r="B3" s="4"/>
      <c r="C3" s="665"/>
      <c r="D3" s="4"/>
      <c r="E3" s="4"/>
      <c r="F3" s="4"/>
      <c r="G3" s="4"/>
      <c r="H3" s="420"/>
      <c r="I3" s="420"/>
      <c r="J3" s="4"/>
    </row>
    <row r="4" spans="1:15" ht="13.5" customHeight="1" x14ac:dyDescent="0.3">
      <c r="A4" s="106" t="s">
        <v>1334</v>
      </c>
      <c r="B4" s="4"/>
      <c r="C4" s="665"/>
      <c r="D4" s="4"/>
      <c r="E4" s="4"/>
      <c r="F4" s="4"/>
      <c r="G4" s="4"/>
      <c r="H4" s="420"/>
      <c r="I4" s="420"/>
      <c r="J4" s="4"/>
    </row>
    <row r="5" spans="1:15" hidden="1" x14ac:dyDescent="0.3">
      <c r="A5" s="76" t="s">
        <v>285</v>
      </c>
      <c r="B5" s="4"/>
      <c r="C5" s="665"/>
      <c r="D5" s="4"/>
      <c r="E5" s="4"/>
      <c r="F5" s="4"/>
      <c r="G5" s="4"/>
      <c r="H5" s="420"/>
      <c r="I5" s="420"/>
      <c r="J5" s="4"/>
    </row>
    <row r="6" spans="1:15" hidden="1" x14ac:dyDescent="0.3">
      <c r="A6" s="76"/>
      <c r="B6" s="4"/>
      <c r="C6" s="665"/>
      <c r="D6" s="4"/>
      <c r="E6" s="4"/>
      <c r="F6" s="4"/>
      <c r="G6" s="4"/>
      <c r="H6" s="420"/>
      <c r="I6" s="420"/>
      <c r="J6" s="4"/>
    </row>
    <row r="7" spans="1:15" hidden="1" x14ac:dyDescent="0.3">
      <c r="A7" s="76" t="s">
        <v>286</v>
      </c>
      <c r="B7" s="4"/>
      <c r="C7" s="665"/>
      <c r="D7" s="4"/>
      <c r="E7" s="4"/>
      <c r="F7" s="4"/>
      <c r="G7" s="4"/>
      <c r="H7" s="420"/>
      <c r="I7" s="420"/>
      <c r="J7" s="4"/>
    </row>
    <row r="9" spans="1:15" x14ac:dyDescent="0.3">
      <c r="A9" s="758" t="s">
        <v>287</v>
      </c>
      <c r="B9" s="758" t="s">
        <v>699</v>
      </c>
      <c r="C9" s="881" t="s">
        <v>700</v>
      </c>
      <c r="D9" s="758" t="s">
        <v>701</v>
      </c>
      <c r="E9" s="758" t="s">
        <v>702</v>
      </c>
      <c r="F9" s="786" t="s">
        <v>703</v>
      </c>
      <c r="G9" s="879"/>
      <c r="H9" s="880"/>
      <c r="I9" s="877" t="s">
        <v>704</v>
      </c>
      <c r="J9" s="786" t="s">
        <v>59</v>
      </c>
      <c r="K9" s="879"/>
      <c r="L9" s="879"/>
      <c r="M9" s="880"/>
      <c r="N9" s="758" t="s">
        <v>705</v>
      </c>
      <c r="O9" s="758" t="s">
        <v>706</v>
      </c>
    </row>
    <row r="10" spans="1:15" ht="57.6" x14ac:dyDescent="0.3">
      <c r="A10" s="759"/>
      <c r="B10" s="759"/>
      <c r="C10" s="882"/>
      <c r="D10" s="759"/>
      <c r="E10" s="759"/>
      <c r="F10" s="327" t="s">
        <v>707</v>
      </c>
      <c r="G10" s="327" t="s">
        <v>708</v>
      </c>
      <c r="H10" s="327" t="s">
        <v>709</v>
      </c>
      <c r="I10" s="878"/>
      <c r="J10" s="327" t="s">
        <v>710</v>
      </c>
      <c r="K10" s="327" t="s">
        <v>1249</v>
      </c>
      <c r="L10" s="327" t="s">
        <v>711</v>
      </c>
      <c r="M10" s="327" t="s">
        <v>712</v>
      </c>
      <c r="N10" s="759"/>
      <c r="O10" s="759"/>
    </row>
    <row r="11" spans="1:15" x14ac:dyDescent="0.3">
      <c r="A11" s="328">
        <v>1</v>
      </c>
      <c r="B11" s="328">
        <v>2</v>
      </c>
      <c r="C11" s="666">
        <v>3</v>
      </c>
      <c r="D11" s="328">
        <v>4</v>
      </c>
      <c r="E11" s="328">
        <v>5</v>
      </c>
      <c r="F11" s="328">
        <v>6</v>
      </c>
      <c r="G11" s="328">
        <v>7</v>
      </c>
      <c r="H11" s="328">
        <v>8</v>
      </c>
      <c r="I11" s="328">
        <v>9</v>
      </c>
      <c r="J11" s="328">
        <v>10</v>
      </c>
      <c r="K11" s="328">
        <v>11</v>
      </c>
      <c r="L11" s="328">
        <v>12</v>
      </c>
      <c r="M11" s="328">
        <v>13</v>
      </c>
      <c r="N11" s="328">
        <v>14</v>
      </c>
      <c r="O11" s="328">
        <v>15</v>
      </c>
    </row>
    <row r="12" spans="1:15" ht="31.2" x14ac:dyDescent="0.3">
      <c r="A12" s="415">
        <v>1</v>
      </c>
      <c r="B12" s="883">
        <v>2</v>
      </c>
      <c r="C12" s="674">
        <v>22080302202</v>
      </c>
      <c r="D12" s="676" t="s">
        <v>2031</v>
      </c>
      <c r="E12" s="416" t="s">
        <v>286</v>
      </c>
      <c r="F12" s="673">
        <v>4</v>
      </c>
      <c r="G12" s="416" t="s">
        <v>82</v>
      </c>
      <c r="H12" s="415" t="s">
        <v>82</v>
      </c>
      <c r="I12" s="416">
        <v>200</v>
      </c>
      <c r="J12" s="415" t="s">
        <v>286</v>
      </c>
      <c r="K12" s="415" t="s">
        <v>286</v>
      </c>
      <c r="L12" s="415" t="s">
        <v>286</v>
      </c>
      <c r="M12" s="415" t="s">
        <v>286</v>
      </c>
      <c r="N12" s="415" t="s">
        <v>875</v>
      </c>
      <c r="O12" s="416" t="s">
        <v>2003</v>
      </c>
    </row>
    <row r="13" spans="1:15" ht="15.6" x14ac:dyDescent="0.3">
      <c r="A13" s="415">
        <v>2</v>
      </c>
      <c r="B13" s="884"/>
      <c r="C13" s="674">
        <v>22080302205</v>
      </c>
      <c r="D13" s="676" t="s">
        <v>2032</v>
      </c>
      <c r="E13" s="416" t="s">
        <v>286</v>
      </c>
      <c r="F13" s="673">
        <v>2</v>
      </c>
      <c r="G13" s="416" t="s">
        <v>82</v>
      </c>
      <c r="H13" s="415" t="s">
        <v>82</v>
      </c>
      <c r="I13" s="416">
        <v>100</v>
      </c>
      <c r="J13" s="415" t="s">
        <v>286</v>
      </c>
      <c r="K13" s="415" t="s">
        <v>286</v>
      </c>
      <c r="L13" s="415" t="s">
        <v>286</v>
      </c>
      <c r="M13" s="415" t="s">
        <v>286</v>
      </c>
      <c r="N13" s="415" t="s">
        <v>875</v>
      </c>
      <c r="O13" s="416" t="s">
        <v>2003</v>
      </c>
    </row>
    <row r="14" spans="1:15" ht="31.2" x14ac:dyDescent="0.3">
      <c r="A14" s="415">
        <v>3</v>
      </c>
      <c r="B14" s="884"/>
      <c r="C14" s="674">
        <v>22080302206</v>
      </c>
      <c r="D14" s="676" t="s">
        <v>2033</v>
      </c>
      <c r="E14" s="416" t="s">
        <v>286</v>
      </c>
      <c r="F14" s="673">
        <v>4</v>
      </c>
      <c r="G14" s="416" t="s">
        <v>82</v>
      </c>
      <c r="H14" s="415" t="s">
        <v>82</v>
      </c>
      <c r="I14" s="416">
        <v>200</v>
      </c>
      <c r="J14" s="415" t="s">
        <v>286</v>
      </c>
      <c r="K14" s="415" t="s">
        <v>286</v>
      </c>
      <c r="L14" s="415" t="s">
        <v>286</v>
      </c>
      <c r="M14" s="415" t="s">
        <v>286</v>
      </c>
      <c r="N14" s="415" t="s">
        <v>875</v>
      </c>
      <c r="O14" s="416" t="s">
        <v>2003</v>
      </c>
    </row>
    <row r="15" spans="1:15" ht="15.6" x14ac:dyDescent="0.3">
      <c r="A15" s="415">
        <v>4</v>
      </c>
      <c r="B15" s="884"/>
      <c r="C15" s="674">
        <v>22080302207</v>
      </c>
      <c r="D15" s="676" t="s">
        <v>2034</v>
      </c>
      <c r="E15" s="416" t="s">
        <v>286</v>
      </c>
      <c r="F15" s="673">
        <v>2</v>
      </c>
      <c r="G15" s="416" t="s">
        <v>82</v>
      </c>
      <c r="H15" s="415" t="s">
        <v>82</v>
      </c>
      <c r="I15" s="416">
        <v>100</v>
      </c>
      <c r="J15" s="415" t="s">
        <v>286</v>
      </c>
      <c r="K15" s="415" t="s">
        <v>286</v>
      </c>
      <c r="L15" s="415" t="s">
        <v>286</v>
      </c>
      <c r="M15" s="415" t="s">
        <v>286</v>
      </c>
      <c r="N15" s="415" t="s">
        <v>875</v>
      </c>
      <c r="O15" s="416" t="s">
        <v>2003</v>
      </c>
    </row>
    <row r="16" spans="1:15" ht="15.6" x14ac:dyDescent="0.3">
      <c r="A16" s="415">
        <v>5</v>
      </c>
      <c r="B16" s="884"/>
      <c r="C16" s="674">
        <v>22080302208</v>
      </c>
      <c r="D16" s="676" t="s">
        <v>1885</v>
      </c>
      <c r="E16" s="416" t="s">
        <v>286</v>
      </c>
      <c r="F16" s="673">
        <v>3</v>
      </c>
      <c r="G16" s="416" t="s">
        <v>82</v>
      </c>
      <c r="H16" s="415" t="s">
        <v>82</v>
      </c>
      <c r="I16" s="416">
        <v>150</v>
      </c>
      <c r="J16" s="415" t="s">
        <v>286</v>
      </c>
      <c r="K16" s="415" t="s">
        <v>286</v>
      </c>
      <c r="L16" s="415" t="s">
        <v>286</v>
      </c>
      <c r="M16" s="415" t="s">
        <v>286</v>
      </c>
      <c r="N16" s="415" t="s">
        <v>875</v>
      </c>
      <c r="O16" s="416" t="s">
        <v>2003</v>
      </c>
    </row>
    <row r="17" spans="1:15" ht="15.6" x14ac:dyDescent="0.3">
      <c r="A17" s="415">
        <v>6</v>
      </c>
      <c r="B17" s="884"/>
      <c r="C17" s="674">
        <v>22000001201</v>
      </c>
      <c r="D17" s="676" t="s">
        <v>2035</v>
      </c>
      <c r="E17" s="416"/>
      <c r="F17" s="673">
        <v>2</v>
      </c>
      <c r="G17" s="416" t="s">
        <v>82</v>
      </c>
      <c r="H17" s="415" t="s">
        <v>82</v>
      </c>
      <c r="I17" s="416">
        <v>100</v>
      </c>
      <c r="J17" s="415" t="s">
        <v>286</v>
      </c>
      <c r="K17" s="415"/>
      <c r="L17" s="415" t="s">
        <v>286</v>
      </c>
      <c r="M17" s="415"/>
      <c r="N17" s="415" t="s">
        <v>875</v>
      </c>
      <c r="O17" s="416" t="s">
        <v>2004</v>
      </c>
    </row>
    <row r="18" spans="1:15" ht="15.6" x14ac:dyDescent="0.3">
      <c r="A18" s="415">
        <v>7</v>
      </c>
      <c r="B18" s="884"/>
      <c r="C18" s="674">
        <v>22000001202</v>
      </c>
      <c r="D18" s="676" t="s">
        <v>2036</v>
      </c>
      <c r="E18" s="416"/>
      <c r="F18" s="673">
        <v>2</v>
      </c>
      <c r="G18" s="416" t="s">
        <v>82</v>
      </c>
      <c r="H18" s="415" t="s">
        <v>82</v>
      </c>
      <c r="I18" s="416">
        <v>100</v>
      </c>
      <c r="J18" s="415" t="s">
        <v>286</v>
      </c>
      <c r="K18" s="415"/>
      <c r="L18" s="415" t="s">
        <v>286</v>
      </c>
      <c r="M18" s="415"/>
      <c r="N18" s="415" t="s">
        <v>875</v>
      </c>
      <c r="O18" s="416" t="s">
        <v>2004</v>
      </c>
    </row>
    <row r="19" spans="1:15" ht="15.6" x14ac:dyDescent="0.3">
      <c r="A19" s="415">
        <v>8</v>
      </c>
      <c r="B19" s="883">
        <v>4</v>
      </c>
      <c r="C19" s="675">
        <v>22080303212</v>
      </c>
      <c r="D19" s="676" t="s">
        <v>2037</v>
      </c>
      <c r="E19" s="416" t="s">
        <v>286</v>
      </c>
      <c r="F19" s="673">
        <v>3</v>
      </c>
      <c r="G19" s="416" t="s">
        <v>82</v>
      </c>
      <c r="H19" s="415" t="s">
        <v>82</v>
      </c>
      <c r="I19" s="416">
        <v>150</v>
      </c>
      <c r="J19" s="415" t="s">
        <v>286</v>
      </c>
      <c r="K19" s="415" t="s">
        <v>286</v>
      </c>
      <c r="L19" s="415" t="s">
        <v>286</v>
      </c>
      <c r="M19" s="415" t="s">
        <v>286</v>
      </c>
      <c r="N19" s="415" t="s">
        <v>875</v>
      </c>
      <c r="O19" s="416" t="s">
        <v>2003</v>
      </c>
    </row>
    <row r="20" spans="1:15" ht="31.2" x14ac:dyDescent="0.3">
      <c r="A20" s="415">
        <v>9</v>
      </c>
      <c r="B20" s="884"/>
      <c r="C20" s="675">
        <v>22080303214</v>
      </c>
      <c r="D20" s="676" t="s">
        <v>2038</v>
      </c>
      <c r="E20" s="416" t="s">
        <v>286</v>
      </c>
      <c r="F20" s="673">
        <v>3</v>
      </c>
      <c r="G20" s="416" t="s">
        <v>82</v>
      </c>
      <c r="H20" s="415" t="s">
        <v>82</v>
      </c>
      <c r="I20" s="416">
        <v>150</v>
      </c>
      <c r="J20" s="415" t="s">
        <v>286</v>
      </c>
      <c r="K20" s="415" t="s">
        <v>286</v>
      </c>
      <c r="L20" s="415" t="s">
        <v>286</v>
      </c>
      <c r="M20" s="415" t="s">
        <v>286</v>
      </c>
      <c r="N20" s="415" t="s">
        <v>875</v>
      </c>
      <c r="O20" s="416" t="s">
        <v>2003</v>
      </c>
    </row>
    <row r="21" spans="1:15" ht="15.6" x14ac:dyDescent="0.3">
      <c r="A21" s="415">
        <v>10</v>
      </c>
      <c r="B21" s="884"/>
      <c r="C21" s="675">
        <v>22080303216</v>
      </c>
      <c r="D21" s="676" t="s">
        <v>2039</v>
      </c>
      <c r="E21" s="416" t="s">
        <v>286</v>
      </c>
      <c r="F21" s="673">
        <v>3</v>
      </c>
      <c r="G21" s="416" t="s">
        <v>82</v>
      </c>
      <c r="H21" s="415" t="s">
        <v>82</v>
      </c>
      <c r="I21" s="416">
        <v>150</v>
      </c>
      <c r="J21" s="415" t="s">
        <v>286</v>
      </c>
      <c r="K21" s="415" t="s">
        <v>286</v>
      </c>
      <c r="L21" s="415" t="s">
        <v>286</v>
      </c>
      <c r="M21" s="415" t="s">
        <v>286</v>
      </c>
      <c r="N21" s="415" t="s">
        <v>875</v>
      </c>
      <c r="O21" s="416" t="s">
        <v>2003</v>
      </c>
    </row>
    <row r="22" spans="1:15" ht="15.6" x14ac:dyDescent="0.3">
      <c r="A22" s="415">
        <v>11</v>
      </c>
      <c r="B22" s="884"/>
      <c r="C22" s="675">
        <v>22080303217</v>
      </c>
      <c r="D22" s="676" t="s">
        <v>1867</v>
      </c>
      <c r="E22" s="416" t="s">
        <v>286</v>
      </c>
      <c r="F22" s="673">
        <v>3</v>
      </c>
      <c r="G22" s="416" t="s">
        <v>82</v>
      </c>
      <c r="H22" s="415" t="s">
        <v>82</v>
      </c>
      <c r="I22" s="416">
        <v>150</v>
      </c>
      <c r="J22" s="415" t="s">
        <v>286</v>
      </c>
      <c r="K22" s="415" t="s">
        <v>286</v>
      </c>
      <c r="L22" s="415" t="s">
        <v>286</v>
      </c>
      <c r="M22" s="415" t="s">
        <v>286</v>
      </c>
      <c r="N22" s="415" t="s">
        <v>875</v>
      </c>
      <c r="O22" s="416" t="s">
        <v>2003</v>
      </c>
    </row>
    <row r="23" spans="1:15" ht="15.6" x14ac:dyDescent="0.3">
      <c r="A23" s="415">
        <v>12</v>
      </c>
      <c r="B23" s="884"/>
      <c r="C23" s="675">
        <v>22080303218</v>
      </c>
      <c r="D23" s="677" t="s">
        <v>2040</v>
      </c>
      <c r="E23" s="416" t="s">
        <v>286</v>
      </c>
      <c r="F23" s="673">
        <v>4</v>
      </c>
      <c r="G23" s="416" t="s">
        <v>82</v>
      </c>
      <c r="H23" s="415" t="s">
        <v>82</v>
      </c>
      <c r="I23" s="416">
        <v>200</v>
      </c>
      <c r="J23" s="415" t="s">
        <v>286</v>
      </c>
      <c r="K23" s="415" t="s">
        <v>286</v>
      </c>
      <c r="L23" s="415" t="s">
        <v>286</v>
      </c>
      <c r="M23" s="415" t="s">
        <v>286</v>
      </c>
      <c r="N23" s="415" t="s">
        <v>875</v>
      </c>
      <c r="O23" s="416" t="s">
        <v>2003</v>
      </c>
    </row>
    <row r="24" spans="1:15" ht="15.6" x14ac:dyDescent="0.3">
      <c r="A24" s="415">
        <v>13</v>
      </c>
      <c r="B24" s="884"/>
      <c r="C24" s="675">
        <v>22080303220</v>
      </c>
      <c r="D24" s="678" t="s">
        <v>2041</v>
      </c>
      <c r="E24" s="416" t="s">
        <v>286</v>
      </c>
      <c r="F24" s="680">
        <v>4</v>
      </c>
      <c r="G24" s="416" t="s">
        <v>82</v>
      </c>
      <c r="H24" s="415" t="s">
        <v>82</v>
      </c>
      <c r="I24" s="416">
        <v>200</v>
      </c>
      <c r="J24" s="415" t="s">
        <v>286</v>
      </c>
      <c r="K24" s="415" t="s">
        <v>286</v>
      </c>
      <c r="L24" s="415" t="s">
        <v>286</v>
      </c>
      <c r="M24" s="415" t="s">
        <v>286</v>
      </c>
      <c r="N24" s="415" t="s">
        <v>875</v>
      </c>
      <c r="O24" s="416" t="s">
        <v>2003</v>
      </c>
    </row>
    <row r="25" spans="1:15" ht="15.6" x14ac:dyDescent="0.3">
      <c r="A25" s="415">
        <v>14</v>
      </c>
      <c r="B25" s="883">
        <v>6</v>
      </c>
      <c r="C25" s="675">
        <v>22080304224</v>
      </c>
      <c r="D25" s="678" t="s">
        <v>2042</v>
      </c>
      <c r="E25" s="416" t="s">
        <v>286</v>
      </c>
      <c r="F25" s="680">
        <v>3</v>
      </c>
      <c r="G25" s="416" t="s">
        <v>82</v>
      </c>
      <c r="H25" s="415" t="s">
        <v>82</v>
      </c>
      <c r="I25" s="416">
        <v>150</v>
      </c>
      <c r="J25" s="415" t="s">
        <v>286</v>
      </c>
      <c r="K25" s="415" t="s">
        <v>286</v>
      </c>
      <c r="L25" s="415" t="s">
        <v>286</v>
      </c>
      <c r="M25" s="415" t="s">
        <v>286</v>
      </c>
      <c r="N25" s="415" t="s">
        <v>875</v>
      </c>
      <c r="O25" s="416" t="s">
        <v>2003</v>
      </c>
    </row>
    <row r="26" spans="1:15" ht="31.2" x14ac:dyDescent="0.3">
      <c r="A26" s="415">
        <v>15</v>
      </c>
      <c r="B26" s="884"/>
      <c r="C26" s="675">
        <v>22080304225</v>
      </c>
      <c r="D26" s="676" t="s">
        <v>2043</v>
      </c>
      <c r="E26" s="416" t="s">
        <v>286</v>
      </c>
      <c r="F26" s="673">
        <v>3</v>
      </c>
      <c r="G26" s="416" t="s">
        <v>82</v>
      </c>
      <c r="H26" s="415" t="s">
        <v>82</v>
      </c>
      <c r="I26" s="416">
        <v>150</v>
      </c>
      <c r="J26" s="415" t="s">
        <v>286</v>
      </c>
      <c r="K26" s="415" t="s">
        <v>286</v>
      </c>
      <c r="L26" s="415" t="s">
        <v>286</v>
      </c>
      <c r="M26" s="415" t="s">
        <v>286</v>
      </c>
      <c r="N26" s="415" t="s">
        <v>875</v>
      </c>
      <c r="O26" s="416" t="s">
        <v>2003</v>
      </c>
    </row>
    <row r="27" spans="1:15" ht="15.6" x14ac:dyDescent="0.3">
      <c r="A27" s="415">
        <v>16</v>
      </c>
      <c r="B27" s="884"/>
      <c r="C27" s="675">
        <v>22080304226</v>
      </c>
      <c r="D27" s="676" t="s">
        <v>2044</v>
      </c>
      <c r="E27" s="416" t="s">
        <v>286</v>
      </c>
      <c r="F27" s="673">
        <v>3</v>
      </c>
      <c r="G27" s="416" t="s">
        <v>82</v>
      </c>
      <c r="H27" s="415" t="s">
        <v>82</v>
      </c>
      <c r="I27" s="416">
        <v>150</v>
      </c>
      <c r="J27" s="415" t="s">
        <v>286</v>
      </c>
      <c r="K27" s="415" t="s">
        <v>286</v>
      </c>
      <c r="L27" s="415" t="s">
        <v>286</v>
      </c>
      <c r="M27" s="415" t="s">
        <v>286</v>
      </c>
      <c r="N27" s="415" t="s">
        <v>875</v>
      </c>
      <c r="O27" s="416" t="s">
        <v>2003</v>
      </c>
    </row>
    <row r="28" spans="1:15" ht="15.6" x14ac:dyDescent="0.3">
      <c r="A28" s="415">
        <v>17</v>
      </c>
      <c r="B28" s="884"/>
      <c r="C28" s="675">
        <v>22080304232</v>
      </c>
      <c r="D28" s="676" t="s">
        <v>2045</v>
      </c>
      <c r="E28" s="416" t="s">
        <v>286</v>
      </c>
      <c r="F28" s="673">
        <v>3</v>
      </c>
      <c r="G28" s="416" t="s">
        <v>82</v>
      </c>
      <c r="H28" s="415" t="s">
        <v>82</v>
      </c>
      <c r="I28" s="416">
        <v>150</v>
      </c>
      <c r="J28" s="415" t="s">
        <v>286</v>
      </c>
      <c r="K28" s="415" t="s">
        <v>286</v>
      </c>
      <c r="L28" s="415" t="s">
        <v>286</v>
      </c>
      <c r="M28" s="415" t="s">
        <v>286</v>
      </c>
      <c r="N28" s="415" t="s">
        <v>875</v>
      </c>
      <c r="O28" s="416" t="s">
        <v>2003</v>
      </c>
    </row>
    <row r="29" spans="1:15" ht="15.6" x14ac:dyDescent="0.3">
      <c r="A29" s="415">
        <v>18</v>
      </c>
      <c r="B29" s="884"/>
      <c r="C29" s="675">
        <v>22080304233</v>
      </c>
      <c r="D29" s="677" t="s">
        <v>2046</v>
      </c>
      <c r="E29" s="416" t="s">
        <v>286</v>
      </c>
      <c r="F29" s="673">
        <v>3</v>
      </c>
      <c r="G29" s="416" t="s">
        <v>82</v>
      </c>
      <c r="H29" s="415" t="s">
        <v>82</v>
      </c>
      <c r="I29" s="416">
        <v>150</v>
      </c>
      <c r="J29" s="415" t="s">
        <v>286</v>
      </c>
      <c r="K29" s="415" t="s">
        <v>286</v>
      </c>
      <c r="L29" s="415" t="s">
        <v>286</v>
      </c>
      <c r="M29" s="415" t="s">
        <v>286</v>
      </c>
      <c r="N29" s="415" t="s">
        <v>875</v>
      </c>
      <c r="O29" s="416" t="s">
        <v>2003</v>
      </c>
    </row>
    <row r="30" spans="1:15" ht="15.6" x14ac:dyDescent="0.3">
      <c r="A30" s="415">
        <v>19</v>
      </c>
      <c r="B30" s="884"/>
      <c r="C30" s="675">
        <v>22080304239</v>
      </c>
      <c r="D30" s="676" t="s">
        <v>2047</v>
      </c>
      <c r="E30" s="416" t="s">
        <v>286</v>
      </c>
      <c r="F30" s="673">
        <v>3</v>
      </c>
      <c r="G30" s="416" t="s">
        <v>82</v>
      </c>
      <c r="H30" s="415" t="s">
        <v>82</v>
      </c>
      <c r="I30" s="664">
        <v>150</v>
      </c>
      <c r="J30" s="415" t="s">
        <v>286</v>
      </c>
      <c r="K30" s="415" t="s">
        <v>286</v>
      </c>
      <c r="L30" s="415" t="s">
        <v>286</v>
      </c>
      <c r="M30" s="415" t="s">
        <v>286</v>
      </c>
      <c r="N30" s="415" t="s">
        <v>875</v>
      </c>
      <c r="O30" s="416" t="s">
        <v>2003</v>
      </c>
    </row>
    <row r="31" spans="1:15" ht="15.6" x14ac:dyDescent="0.3">
      <c r="A31" s="415">
        <v>20</v>
      </c>
      <c r="B31" s="884"/>
      <c r="C31" s="673">
        <v>22080305242</v>
      </c>
      <c r="D31" s="676" t="s">
        <v>2048</v>
      </c>
      <c r="E31" s="416" t="s">
        <v>286</v>
      </c>
      <c r="F31" s="673">
        <v>2</v>
      </c>
      <c r="G31" s="416" t="s">
        <v>82</v>
      </c>
      <c r="H31" s="415" t="s">
        <v>82</v>
      </c>
      <c r="I31" s="664">
        <v>100</v>
      </c>
      <c r="J31" s="415" t="s">
        <v>286</v>
      </c>
      <c r="K31" s="415" t="s">
        <v>286</v>
      </c>
      <c r="L31" s="415" t="s">
        <v>286</v>
      </c>
      <c r="M31" s="415" t="s">
        <v>286</v>
      </c>
      <c r="N31" s="415" t="s">
        <v>875</v>
      </c>
      <c r="O31" s="416" t="s">
        <v>2003</v>
      </c>
    </row>
    <row r="32" spans="1:15" ht="31.2" x14ac:dyDescent="0.3">
      <c r="A32" s="415">
        <v>21</v>
      </c>
      <c r="B32" s="883">
        <v>8</v>
      </c>
      <c r="C32" s="675">
        <v>22080304130</v>
      </c>
      <c r="D32" s="676" t="s">
        <v>1865</v>
      </c>
      <c r="E32" s="416" t="s">
        <v>286</v>
      </c>
      <c r="F32" s="673">
        <v>2</v>
      </c>
      <c r="G32" s="416" t="s">
        <v>82</v>
      </c>
      <c r="H32" s="415" t="s">
        <v>82</v>
      </c>
      <c r="I32" s="416">
        <v>100</v>
      </c>
      <c r="J32" s="415" t="s">
        <v>286</v>
      </c>
      <c r="K32" s="415"/>
      <c r="L32" s="415" t="s">
        <v>286</v>
      </c>
      <c r="M32" s="415" t="s">
        <v>286</v>
      </c>
      <c r="N32" s="415" t="s">
        <v>875</v>
      </c>
      <c r="O32" s="416" t="s">
        <v>2003</v>
      </c>
    </row>
    <row r="33" spans="1:15" ht="15.6" x14ac:dyDescent="0.3">
      <c r="A33" s="415">
        <v>22</v>
      </c>
      <c r="B33" s="884"/>
      <c r="C33" s="675">
        <v>22080304231</v>
      </c>
      <c r="D33" s="676" t="s">
        <v>2006</v>
      </c>
      <c r="E33" s="416" t="s">
        <v>286</v>
      </c>
      <c r="F33" s="673">
        <v>3</v>
      </c>
      <c r="G33" s="416" t="s">
        <v>82</v>
      </c>
      <c r="H33" s="415" t="s">
        <v>82</v>
      </c>
      <c r="I33" s="415">
        <v>150</v>
      </c>
      <c r="J33" s="415" t="s">
        <v>286</v>
      </c>
      <c r="K33" s="415" t="s">
        <v>286</v>
      </c>
      <c r="L33" s="415" t="s">
        <v>286</v>
      </c>
      <c r="M33" s="415" t="s">
        <v>286</v>
      </c>
      <c r="N33" s="415" t="s">
        <v>875</v>
      </c>
      <c r="O33" s="416" t="s">
        <v>2003</v>
      </c>
    </row>
    <row r="34" spans="1:15" ht="15.6" x14ac:dyDescent="0.3">
      <c r="A34" s="415">
        <v>23</v>
      </c>
      <c r="B34" s="884"/>
      <c r="C34" s="673">
        <v>22080305243</v>
      </c>
      <c r="D34" s="679" t="s">
        <v>2007</v>
      </c>
      <c r="E34" s="416" t="s">
        <v>286</v>
      </c>
      <c r="F34" s="673">
        <v>6</v>
      </c>
      <c r="G34" s="416" t="s">
        <v>82</v>
      </c>
      <c r="H34" s="415" t="s">
        <v>82</v>
      </c>
      <c r="I34" s="415">
        <v>300</v>
      </c>
      <c r="J34" s="415" t="s">
        <v>286</v>
      </c>
      <c r="K34" s="415"/>
      <c r="L34" s="415" t="s">
        <v>286</v>
      </c>
      <c r="M34" s="415" t="s">
        <v>286</v>
      </c>
      <c r="N34" s="415" t="s">
        <v>875</v>
      </c>
      <c r="O34" s="416" t="s">
        <v>2003</v>
      </c>
    </row>
    <row r="35" spans="1:15" x14ac:dyDescent="0.3">
      <c r="A35" s="415" t="s">
        <v>532</v>
      </c>
      <c r="B35" s="415"/>
      <c r="C35" s="667"/>
      <c r="D35" s="417"/>
      <c r="E35" s="416"/>
      <c r="F35" s="416"/>
      <c r="G35" s="416"/>
      <c r="H35" s="415"/>
      <c r="I35" s="415"/>
      <c r="J35" s="416"/>
      <c r="K35" s="416"/>
      <c r="L35" s="415"/>
      <c r="M35" s="415"/>
      <c r="N35" s="415"/>
      <c r="O35" s="418"/>
    </row>
    <row r="36" spans="1:15" x14ac:dyDescent="0.3">
      <c r="A36" s="831" t="s">
        <v>1168</v>
      </c>
      <c r="B36" s="832"/>
      <c r="C36" s="832"/>
      <c r="D36" s="832"/>
      <c r="E36" s="832"/>
      <c r="F36" s="832"/>
      <c r="G36" s="832"/>
      <c r="H36" s="832"/>
      <c r="I36" s="832"/>
      <c r="J36" s="832"/>
      <c r="K36" s="832"/>
      <c r="L36" s="832"/>
      <c r="M36" s="833"/>
      <c r="N36" s="885" t="s">
        <v>286</v>
      </c>
      <c r="O36" s="886"/>
    </row>
    <row r="37" spans="1:15" ht="15" thickBot="1" x14ac:dyDescent="0.35"/>
    <row r="38" spans="1:15" x14ac:dyDescent="0.3">
      <c r="A38" s="294" t="s">
        <v>2</v>
      </c>
      <c r="B38" s="153"/>
      <c r="C38" s="670"/>
      <c r="D38" s="153"/>
      <c r="E38" s="153"/>
      <c r="F38" s="153"/>
      <c r="G38" s="153"/>
      <c r="H38" s="421"/>
      <c r="I38" s="421"/>
      <c r="J38" s="153"/>
      <c r="K38" s="153"/>
      <c r="L38" s="153"/>
      <c r="M38" s="153"/>
      <c r="N38" s="153"/>
      <c r="O38" s="154"/>
    </row>
    <row r="39" spans="1:15" ht="14.4" customHeight="1" x14ac:dyDescent="0.3">
      <c r="A39" s="419"/>
      <c r="O39" s="156"/>
    </row>
    <row r="40" spans="1:15" x14ac:dyDescent="0.3">
      <c r="A40" s="155" t="s">
        <v>713</v>
      </c>
      <c r="O40" s="156"/>
    </row>
    <row r="41" spans="1:15" x14ac:dyDescent="0.3">
      <c r="A41" s="298" t="s">
        <v>714</v>
      </c>
      <c r="O41" s="156"/>
    </row>
    <row r="42" spans="1:15" x14ac:dyDescent="0.3">
      <c r="A42" s="155" t="s">
        <v>715</v>
      </c>
      <c r="O42" s="156"/>
    </row>
    <row r="43" spans="1:15" x14ac:dyDescent="0.3">
      <c r="A43" s="155" t="s">
        <v>716</v>
      </c>
      <c r="O43" s="156"/>
    </row>
    <row r="44" spans="1:15" x14ac:dyDescent="0.3">
      <c r="A44" s="155"/>
      <c r="O44" s="156"/>
    </row>
    <row r="45" spans="1:15" x14ac:dyDescent="0.3">
      <c r="A45" s="155" t="s">
        <v>241</v>
      </c>
      <c r="O45" s="156"/>
    </row>
    <row r="46" spans="1:15" x14ac:dyDescent="0.3">
      <c r="A46" s="155" t="s">
        <v>717</v>
      </c>
      <c r="O46" s="156"/>
    </row>
    <row r="47" spans="1:15" ht="15" thickBot="1" x14ac:dyDescent="0.35">
      <c r="A47" s="157"/>
      <c r="B47" s="158"/>
      <c r="C47" s="668"/>
      <c r="D47" s="158"/>
      <c r="E47" s="158"/>
      <c r="F47" s="158"/>
      <c r="G47" s="158"/>
      <c r="H47" s="422"/>
      <c r="I47" s="422"/>
      <c r="J47" s="158"/>
      <c r="K47" s="158"/>
      <c r="L47" s="158"/>
      <c r="M47" s="158"/>
      <c r="N47" s="158"/>
      <c r="O47" s="159"/>
    </row>
    <row r="48" spans="1:15" ht="15" thickBot="1" x14ac:dyDescent="0.35"/>
    <row r="49" spans="1:15" x14ac:dyDescent="0.3">
      <c r="A49" s="322" t="s">
        <v>697</v>
      </c>
      <c r="B49" s="324"/>
      <c r="C49" s="671"/>
      <c r="D49" s="153"/>
      <c r="E49" s="153"/>
      <c r="F49" s="153"/>
      <c r="G49" s="153"/>
      <c r="H49" s="421"/>
      <c r="I49" s="421"/>
      <c r="J49" s="153"/>
      <c r="K49" s="153"/>
      <c r="L49" s="153"/>
      <c r="M49" s="153"/>
      <c r="N49" s="153"/>
      <c r="O49" s="154"/>
    </row>
    <row r="50" spans="1:15" x14ac:dyDescent="0.3">
      <c r="A50" s="804" t="s">
        <v>2008</v>
      </c>
      <c r="B50" s="764"/>
      <c r="C50" s="764"/>
      <c r="D50" s="764"/>
      <c r="E50" s="764"/>
      <c r="F50" s="764"/>
      <c r="G50" s="764"/>
      <c r="H50" s="764"/>
      <c r="I50" s="764"/>
      <c r="J50" s="764"/>
      <c r="K50" s="764"/>
      <c r="L50" s="764"/>
      <c r="M50" s="764"/>
      <c r="N50" s="764"/>
      <c r="O50" s="765"/>
    </row>
    <row r="51" spans="1:15" x14ac:dyDescent="0.3">
      <c r="A51" s="804"/>
      <c r="B51" s="764"/>
      <c r="C51" s="764"/>
      <c r="D51" s="764"/>
      <c r="E51" s="764"/>
      <c r="F51" s="764"/>
      <c r="G51" s="764"/>
      <c r="H51" s="764"/>
      <c r="I51" s="764"/>
      <c r="J51" s="764"/>
      <c r="K51" s="764"/>
      <c r="L51" s="764"/>
      <c r="M51" s="764"/>
      <c r="N51" s="764"/>
      <c r="O51" s="765"/>
    </row>
    <row r="52" spans="1:15" x14ac:dyDescent="0.3">
      <c r="A52" s="804"/>
      <c r="B52" s="764"/>
      <c r="C52" s="764"/>
      <c r="D52" s="764"/>
      <c r="E52" s="764"/>
      <c r="F52" s="764"/>
      <c r="G52" s="764"/>
      <c r="H52" s="764"/>
      <c r="I52" s="764"/>
      <c r="J52" s="764"/>
      <c r="K52" s="764"/>
      <c r="L52" s="764"/>
      <c r="M52" s="764"/>
      <c r="N52" s="764"/>
      <c r="O52" s="765"/>
    </row>
    <row r="53" spans="1:15" x14ac:dyDescent="0.3">
      <c r="A53" s="804"/>
      <c r="B53" s="764"/>
      <c r="C53" s="764"/>
      <c r="D53" s="764"/>
      <c r="E53" s="764"/>
      <c r="F53" s="764"/>
      <c r="G53" s="764"/>
      <c r="H53" s="764"/>
      <c r="I53" s="764"/>
      <c r="J53" s="764"/>
      <c r="K53" s="764"/>
      <c r="L53" s="764"/>
      <c r="M53" s="764"/>
      <c r="N53" s="764"/>
      <c r="O53" s="765"/>
    </row>
    <row r="54" spans="1:15" x14ac:dyDescent="0.3">
      <c r="A54" s="804"/>
      <c r="B54" s="764"/>
      <c r="C54" s="764"/>
      <c r="D54" s="764"/>
      <c r="E54" s="764"/>
      <c r="F54" s="764"/>
      <c r="G54" s="764"/>
      <c r="H54" s="764"/>
      <c r="I54" s="764"/>
      <c r="J54" s="764"/>
      <c r="K54" s="764"/>
      <c r="L54" s="764"/>
      <c r="M54" s="764"/>
      <c r="N54" s="764"/>
      <c r="O54" s="765"/>
    </row>
    <row r="55" spans="1:15" x14ac:dyDescent="0.3">
      <c r="A55" s="804"/>
      <c r="B55" s="764"/>
      <c r="C55" s="764"/>
      <c r="D55" s="764"/>
      <c r="E55" s="764"/>
      <c r="F55" s="764"/>
      <c r="G55" s="764"/>
      <c r="H55" s="764"/>
      <c r="I55" s="764"/>
      <c r="J55" s="764"/>
      <c r="K55" s="764"/>
      <c r="L55" s="764"/>
      <c r="M55" s="764"/>
      <c r="N55" s="764"/>
      <c r="O55" s="765"/>
    </row>
    <row r="56" spans="1:15" x14ac:dyDescent="0.3">
      <c r="A56" s="804"/>
      <c r="B56" s="764"/>
      <c r="C56" s="764"/>
      <c r="D56" s="764"/>
      <c r="E56" s="764"/>
      <c r="F56" s="764"/>
      <c r="G56" s="764"/>
      <c r="H56" s="764"/>
      <c r="I56" s="764"/>
      <c r="J56" s="764"/>
      <c r="K56" s="764"/>
      <c r="L56" s="764"/>
      <c r="M56" s="764"/>
      <c r="N56" s="764"/>
      <c r="O56" s="765"/>
    </row>
    <row r="57" spans="1:15" x14ac:dyDescent="0.3">
      <c r="A57" s="804"/>
      <c r="B57" s="764"/>
      <c r="C57" s="764"/>
      <c r="D57" s="764"/>
      <c r="E57" s="764"/>
      <c r="F57" s="764"/>
      <c r="G57" s="764"/>
      <c r="H57" s="764"/>
      <c r="I57" s="764"/>
      <c r="J57" s="764"/>
      <c r="K57" s="764"/>
      <c r="L57" s="764"/>
      <c r="M57" s="764"/>
      <c r="N57" s="764"/>
      <c r="O57" s="765"/>
    </row>
    <row r="58" spans="1:15" x14ac:dyDescent="0.3">
      <c r="A58" s="804"/>
      <c r="B58" s="764"/>
      <c r="C58" s="764"/>
      <c r="D58" s="764"/>
      <c r="E58" s="764"/>
      <c r="F58" s="764"/>
      <c r="G58" s="764"/>
      <c r="H58" s="764"/>
      <c r="I58" s="764"/>
      <c r="J58" s="764"/>
      <c r="K58" s="764"/>
      <c r="L58" s="764"/>
      <c r="M58" s="764"/>
      <c r="N58" s="764"/>
      <c r="O58" s="765"/>
    </row>
    <row r="59" spans="1:15" x14ac:dyDescent="0.3">
      <c r="A59" s="804"/>
      <c r="B59" s="764"/>
      <c r="C59" s="764"/>
      <c r="D59" s="764"/>
      <c r="E59" s="764"/>
      <c r="F59" s="764"/>
      <c r="G59" s="764"/>
      <c r="H59" s="764"/>
      <c r="I59" s="764"/>
      <c r="J59" s="764"/>
      <c r="K59" s="764"/>
      <c r="L59" s="764"/>
      <c r="M59" s="764"/>
      <c r="N59" s="764"/>
      <c r="O59" s="765"/>
    </row>
    <row r="60" spans="1:15" x14ac:dyDescent="0.3">
      <c r="A60" s="804"/>
      <c r="B60" s="764"/>
      <c r="C60" s="764"/>
      <c r="D60" s="764"/>
      <c r="E60" s="764"/>
      <c r="F60" s="764"/>
      <c r="G60" s="764"/>
      <c r="H60" s="764"/>
      <c r="I60" s="764"/>
      <c r="J60" s="764"/>
      <c r="K60" s="764"/>
      <c r="L60" s="764"/>
      <c r="M60" s="764"/>
      <c r="N60" s="764"/>
      <c r="O60" s="765"/>
    </row>
    <row r="61" spans="1:15" x14ac:dyDescent="0.3">
      <c r="A61" s="804"/>
      <c r="B61" s="764"/>
      <c r="C61" s="764"/>
      <c r="D61" s="764"/>
      <c r="E61" s="764"/>
      <c r="F61" s="764"/>
      <c r="G61" s="764"/>
      <c r="H61" s="764"/>
      <c r="I61" s="764"/>
      <c r="J61" s="764"/>
      <c r="K61" s="764"/>
      <c r="L61" s="764"/>
      <c r="M61" s="764"/>
      <c r="N61" s="764"/>
      <c r="O61" s="765"/>
    </row>
    <row r="62" spans="1:15" x14ac:dyDescent="0.3">
      <c r="A62" s="804"/>
      <c r="B62" s="764"/>
      <c r="C62" s="764"/>
      <c r="D62" s="764"/>
      <c r="E62" s="764"/>
      <c r="F62" s="764"/>
      <c r="G62" s="764"/>
      <c r="H62" s="764"/>
      <c r="I62" s="764"/>
      <c r="J62" s="764"/>
      <c r="K62" s="764"/>
      <c r="L62" s="764"/>
      <c r="M62" s="764"/>
      <c r="N62" s="764"/>
      <c r="O62" s="765"/>
    </row>
    <row r="63" spans="1:15" x14ac:dyDescent="0.3">
      <c r="A63" s="804"/>
      <c r="B63" s="764"/>
      <c r="C63" s="764"/>
      <c r="D63" s="764"/>
      <c r="E63" s="764"/>
      <c r="F63" s="764"/>
      <c r="G63" s="764"/>
      <c r="H63" s="764"/>
      <c r="I63" s="764"/>
      <c r="J63" s="764"/>
      <c r="K63" s="764"/>
      <c r="L63" s="764"/>
      <c r="M63" s="764"/>
      <c r="N63" s="764"/>
      <c r="O63" s="765"/>
    </row>
    <row r="64" spans="1:15" x14ac:dyDescent="0.3">
      <c r="A64" s="804"/>
      <c r="B64" s="764"/>
      <c r="C64" s="764"/>
      <c r="D64" s="764"/>
      <c r="E64" s="764"/>
      <c r="F64" s="764"/>
      <c r="G64" s="764"/>
      <c r="H64" s="764"/>
      <c r="I64" s="764"/>
      <c r="J64" s="764"/>
      <c r="K64" s="764"/>
      <c r="L64" s="764"/>
      <c r="M64" s="764"/>
      <c r="N64" s="764"/>
      <c r="O64" s="765"/>
    </row>
    <row r="65" spans="1:15" x14ac:dyDescent="0.3">
      <c r="A65" s="804"/>
      <c r="B65" s="764"/>
      <c r="C65" s="764"/>
      <c r="D65" s="764"/>
      <c r="E65" s="764"/>
      <c r="F65" s="764"/>
      <c r="G65" s="764"/>
      <c r="H65" s="764"/>
      <c r="I65" s="764"/>
      <c r="J65" s="764"/>
      <c r="K65" s="764"/>
      <c r="L65" s="764"/>
      <c r="M65" s="764"/>
      <c r="N65" s="764"/>
      <c r="O65" s="765"/>
    </row>
    <row r="66" spans="1:15" x14ac:dyDescent="0.3">
      <c r="A66" s="804"/>
      <c r="B66" s="764"/>
      <c r="C66" s="764"/>
      <c r="D66" s="764"/>
      <c r="E66" s="764"/>
      <c r="F66" s="764"/>
      <c r="G66" s="764"/>
      <c r="H66" s="764"/>
      <c r="I66" s="764"/>
      <c r="J66" s="764"/>
      <c r="K66" s="764"/>
      <c r="L66" s="764"/>
      <c r="M66" s="764"/>
      <c r="N66" s="764"/>
      <c r="O66" s="765"/>
    </row>
    <row r="67" spans="1:15" x14ac:dyDescent="0.3">
      <c r="A67" s="804"/>
      <c r="B67" s="764"/>
      <c r="C67" s="764"/>
      <c r="D67" s="764"/>
      <c r="E67" s="764"/>
      <c r="F67" s="764"/>
      <c r="G67" s="764"/>
      <c r="H67" s="764"/>
      <c r="I67" s="764"/>
      <c r="J67" s="764"/>
      <c r="K67" s="764"/>
      <c r="L67" s="764"/>
      <c r="M67" s="764"/>
      <c r="N67" s="764"/>
      <c r="O67" s="765"/>
    </row>
    <row r="68" spans="1:15" ht="15" thickBot="1" x14ac:dyDescent="0.35">
      <c r="A68" s="157"/>
      <c r="B68" s="158"/>
      <c r="C68" s="668"/>
      <c r="D68" s="158"/>
      <c r="E68" s="158"/>
      <c r="F68" s="158"/>
      <c r="G68" s="158"/>
      <c r="H68" s="422"/>
      <c r="I68" s="422"/>
      <c r="J68" s="158"/>
      <c r="K68" s="158"/>
      <c r="L68" s="158"/>
      <c r="M68" s="158"/>
      <c r="N68" s="158"/>
      <c r="O68" s="159"/>
    </row>
  </sheetData>
  <mergeCells count="17">
    <mergeCell ref="B12:B18"/>
    <mergeCell ref="B19:B24"/>
    <mergeCell ref="B25:B31"/>
    <mergeCell ref="B32:B34"/>
    <mergeCell ref="A50:O67"/>
    <mergeCell ref="N36:O36"/>
    <mergeCell ref="A36:M36"/>
    <mergeCell ref="I9:I10"/>
    <mergeCell ref="J9:M9"/>
    <mergeCell ref="N9:N10"/>
    <mergeCell ref="O9:O10"/>
    <mergeCell ref="A9:A10"/>
    <mergeCell ref="B9:B10"/>
    <mergeCell ref="C9:C10"/>
    <mergeCell ref="D9:D10"/>
    <mergeCell ref="E9:E10"/>
    <mergeCell ref="F9:H9"/>
  </mergeCells>
  <dataValidations count="2">
    <dataValidation type="list" allowBlank="1" showInputMessage="1" showErrorMessage="1" sqref="N36" xr:uid="{00000000-0002-0000-2800-000001000000}">
      <formula1>"V"</formula1>
    </dataValidation>
    <dataValidation type="list" allowBlank="1" showInputMessage="1" showErrorMessage="1" sqref="E12:E35 J12:M35" xr:uid="{C51559F6-36E5-4B89-8D47-15F9329E43C8}">
      <formula1>$A$6:$A$7</formula1>
    </dataValidation>
  </dataValidations>
  <pageMargins left="0.7" right="0.7" top="0.75" bottom="0.75" header="0.3" footer="0.3"/>
  <pageSetup paperSize="9" scale="80" orientation="landscape" horizontalDpi="360" verticalDpi="360" r:id="rId1"/>
  <drawing r:id="rId2"/>
  <legacyDrawing r:id="rId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002060"/>
  </sheetPr>
  <dimension ref="A3:G44"/>
  <sheetViews>
    <sheetView showGridLines="0" zoomScaleNormal="100" workbookViewId="0"/>
  </sheetViews>
  <sheetFormatPr defaultColWidth="9.109375" defaultRowHeight="14.4" x14ac:dyDescent="0.3"/>
  <cols>
    <col min="2" max="2" width="32" customWidth="1"/>
    <col min="3" max="3" width="25.88671875" customWidth="1"/>
    <col min="4" max="4" width="24.109375" customWidth="1"/>
    <col min="5" max="5" width="27.88671875" customWidth="1"/>
    <col min="6" max="6" width="15.44140625" customWidth="1"/>
    <col min="7" max="7" width="29.109375" customWidth="1"/>
  </cols>
  <sheetData>
    <row r="3" spans="1:7" x14ac:dyDescent="0.3">
      <c r="A3" s="106" t="s">
        <v>718</v>
      </c>
      <c r="B3" s="4"/>
      <c r="C3" s="4"/>
      <c r="D3" s="4"/>
      <c r="E3" s="4"/>
      <c r="F3" s="4"/>
    </row>
    <row r="4" spans="1:7" x14ac:dyDescent="0.3">
      <c r="A4" s="76"/>
      <c r="B4" s="4"/>
      <c r="C4" s="4"/>
      <c r="D4" s="4"/>
      <c r="E4" s="4"/>
      <c r="F4" s="4"/>
    </row>
    <row r="5" spans="1:7" ht="43.2" x14ac:dyDescent="0.3">
      <c r="A5" s="327" t="s">
        <v>287</v>
      </c>
      <c r="B5" s="463" t="s">
        <v>719</v>
      </c>
      <c r="C5" s="463" t="s">
        <v>409</v>
      </c>
      <c r="D5" s="327" t="s">
        <v>680</v>
      </c>
      <c r="E5" s="327" t="s">
        <v>720</v>
      </c>
      <c r="F5" s="327" t="s">
        <v>721</v>
      </c>
      <c r="G5" s="463" t="s">
        <v>722</v>
      </c>
    </row>
    <row r="6" spans="1:7" x14ac:dyDescent="0.3">
      <c r="A6" s="376">
        <v>1</v>
      </c>
      <c r="B6" s="376">
        <v>2</v>
      </c>
      <c r="C6" s="376">
        <v>3</v>
      </c>
      <c r="D6" s="376">
        <v>4</v>
      </c>
      <c r="E6" s="376">
        <v>5</v>
      </c>
      <c r="F6" s="376">
        <v>6</v>
      </c>
      <c r="G6" s="376"/>
    </row>
    <row r="7" spans="1:7" ht="57.6" x14ac:dyDescent="0.3">
      <c r="A7" s="6">
        <v>1</v>
      </c>
      <c r="B7" s="8" t="s">
        <v>2009</v>
      </c>
      <c r="C7" s="89" t="s">
        <v>2010</v>
      </c>
      <c r="D7" s="6" t="s">
        <v>2005</v>
      </c>
      <c r="E7" s="6" t="s">
        <v>2011</v>
      </c>
      <c r="F7" s="6" t="s">
        <v>2012</v>
      </c>
      <c r="G7" s="633" t="s">
        <v>2013</v>
      </c>
    </row>
    <row r="8" spans="1:7" ht="72" x14ac:dyDescent="0.3">
      <c r="A8" s="6">
        <v>2</v>
      </c>
      <c r="B8" s="8" t="s">
        <v>2014</v>
      </c>
      <c r="C8" s="89" t="s">
        <v>2010</v>
      </c>
      <c r="D8" s="6" t="s">
        <v>2015</v>
      </c>
      <c r="E8" s="6" t="s">
        <v>2016</v>
      </c>
      <c r="F8" s="672">
        <v>44866</v>
      </c>
      <c r="G8" s="633" t="s">
        <v>2017</v>
      </c>
    </row>
    <row r="9" spans="1:7" ht="43.2" x14ac:dyDescent="0.3">
      <c r="A9" s="6">
        <v>3</v>
      </c>
      <c r="B9" s="8" t="s">
        <v>2018</v>
      </c>
      <c r="C9" s="89" t="s">
        <v>2010</v>
      </c>
      <c r="D9" s="6" t="s">
        <v>2019</v>
      </c>
      <c r="E9" s="6" t="s">
        <v>2020</v>
      </c>
      <c r="F9" s="6" t="s">
        <v>2012</v>
      </c>
      <c r="G9" s="633" t="s">
        <v>2021</v>
      </c>
    </row>
    <row r="10" spans="1:7" ht="57.6" x14ac:dyDescent="0.3">
      <c r="A10" s="6">
        <v>4</v>
      </c>
      <c r="B10" s="8" t="s">
        <v>2022</v>
      </c>
      <c r="C10" s="89" t="s">
        <v>2010</v>
      </c>
      <c r="D10" s="6" t="s">
        <v>2005</v>
      </c>
      <c r="E10" s="6" t="s">
        <v>2023</v>
      </c>
      <c r="F10" s="6" t="s">
        <v>2012</v>
      </c>
      <c r="G10" s="633" t="s">
        <v>2024</v>
      </c>
    </row>
    <row r="11" spans="1:7" ht="43.2" x14ac:dyDescent="0.3">
      <c r="A11" s="6">
        <v>5</v>
      </c>
      <c r="B11" s="8" t="s">
        <v>2025</v>
      </c>
      <c r="C11" s="89" t="s">
        <v>2010</v>
      </c>
      <c r="D11" s="6" t="s">
        <v>2026</v>
      </c>
      <c r="E11" s="6" t="s">
        <v>2027</v>
      </c>
      <c r="F11" s="6" t="s">
        <v>2028</v>
      </c>
      <c r="G11" s="633" t="s">
        <v>2029</v>
      </c>
    </row>
    <row r="12" spans="1:7" x14ac:dyDescent="0.3">
      <c r="A12" s="6">
        <v>6</v>
      </c>
      <c r="B12" s="8"/>
      <c r="C12" s="89"/>
      <c r="D12" s="6"/>
      <c r="E12" s="6"/>
      <c r="F12" s="6"/>
      <c r="G12" s="8"/>
    </row>
    <row r="13" spans="1:7" x14ac:dyDescent="0.3">
      <c r="A13" s="831" t="s">
        <v>1168</v>
      </c>
      <c r="B13" s="832"/>
      <c r="C13" s="832"/>
      <c r="D13" s="832"/>
      <c r="E13" s="832"/>
      <c r="F13" s="833"/>
      <c r="G13" s="67" t="s">
        <v>286</v>
      </c>
    </row>
    <row r="14" spans="1:7" x14ac:dyDescent="0.3">
      <c r="A14" t="s">
        <v>2</v>
      </c>
    </row>
    <row r="15" spans="1:7" x14ac:dyDescent="0.3">
      <c r="A15" t="s">
        <v>723</v>
      </c>
    </row>
    <row r="16" spans="1:7" x14ac:dyDescent="0.3">
      <c r="A16" t="s">
        <v>724</v>
      </c>
    </row>
    <row r="18" spans="1:7" x14ac:dyDescent="0.3">
      <c r="A18" t="s">
        <v>1141</v>
      </c>
    </row>
    <row r="19" spans="1:7" x14ac:dyDescent="0.3">
      <c r="A19" t="s">
        <v>1142</v>
      </c>
    </row>
    <row r="20" spans="1:7" x14ac:dyDescent="0.3">
      <c r="A20" t="s">
        <v>1143</v>
      </c>
    </row>
    <row r="21" spans="1:7" x14ac:dyDescent="0.3">
      <c r="A21" t="s">
        <v>1144</v>
      </c>
    </row>
    <row r="22" spans="1:7" x14ac:dyDescent="0.3">
      <c r="A22" t="s">
        <v>933</v>
      </c>
    </row>
    <row r="24" spans="1:7" ht="15" thickBot="1" x14ac:dyDescent="0.35"/>
    <row r="25" spans="1:7" x14ac:dyDescent="0.3">
      <c r="A25" s="230" t="s">
        <v>697</v>
      </c>
      <c r="B25" s="153"/>
      <c r="C25" s="153"/>
      <c r="D25" s="153"/>
      <c r="E25" s="153"/>
      <c r="F25" s="153"/>
      <c r="G25" s="154"/>
    </row>
    <row r="26" spans="1:7" x14ac:dyDescent="0.3">
      <c r="A26" s="804" t="s">
        <v>2030</v>
      </c>
      <c r="B26" s="764"/>
      <c r="C26" s="764"/>
      <c r="D26" s="764"/>
      <c r="E26" s="764"/>
      <c r="F26" s="764"/>
      <c r="G26" s="765"/>
    </row>
    <row r="27" spans="1:7" x14ac:dyDescent="0.3">
      <c r="A27" s="804"/>
      <c r="B27" s="764"/>
      <c r="C27" s="764"/>
      <c r="D27" s="764"/>
      <c r="E27" s="764"/>
      <c r="F27" s="764"/>
      <c r="G27" s="765"/>
    </row>
    <row r="28" spans="1:7" x14ac:dyDescent="0.3">
      <c r="A28" s="804"/>
      <c r="B28" s="764"/>
      <c r="C28" s="764"/>
      <c r="D28" s="764"/>
      <c r="E28" s="764"/>
      <c r="F28" s="764"/>
      <c r="G28" s="765"/>
    </row>
    <row r="29" spans="1:7" x14ac:dyDescent="0.3">
      <c r="A29" s="804"/>
      <c r="B29" s="764"/>
      <c r="C29" s="764"/>
      <c r="D29" s="764"/>
      <c r="E29" s="764"/>
      <c r="F29" s="764"/>
      <c r="G29" s="765"/>
    </row>
    <row r="30" spans="1:7" x14ac:dyDescent="0.3">
      <c r="A30" s="804"/>
      <c r="B30" s="764"/>
      <c r="C30" s="764"/>
      <c r="D30" s="764"/>
      <c r="E30" s="764"/>
      <c r="F30" s="764"/>
      <c r="G30" s="765"/>
    </row>
    <row r="31" spans="1:7" x14ac:dyDescent="0.3">
      <c r="A31" s="804"/>
      <c r="B31" s="764"/>
      <c r="C31" s="764"/>
      <c r="D31" s="764"/>
      <c r="E31" s="764"/>
      <c r="F31" s="764"/>
      <c r="G31" s="765"/>
    </row>
    <row r="32" spans="1:7" x14ac:dyDescent="0.3">
      <c r="A32" s="804"/>
      <c r="B32" s="764"/>
      <c r="C32" s="764"/>
      <c r="D32" s="764"/>
      <c r="E32" s="764"/>
      <c r="F32" s="764"/>
      <c r="G32" s="765"/>
    </row>
    <row r="33" spans="1:7" x14ac:dyDescent="0.3">
      <c r="A33" s="804"/>
      <c r="B33" s="764"/>
      <c r="C33" s="764"/>
      <c r="D33" s="764"/>
      <c r="E33" s="764"/>
      <c r="F33" s="764"/>
      <c r="G33" s="765"/>
    </row>
    <row r="34" spans="1:7" x14ac:dyDescent="0.3">
      <c r="A34" s="804"/>
      <c r="B34" s="764"/>
      <c r="C34" s="764"/>
      <c r="D34" s="764"/>
      <c r="E34" s="764"/>
      <c r="F34" s="764"/>
      <c r="G34" s="765"/>
    </row>
    <row r="35" spans="1:7" x14ac:dyDescent="0.3">
      <c r="A35" s="804"/>
      <c r="B35" s="764"/>
      <c r="C35" s="764"/>
      <c r="D35" s="764"/>
      <c r="E35" s="764"/>
      <c r="F35" s="764"/>
      <c r="G35" s="765"/>
    </row>
    <row r="36" spans="1:7" x14ac:dyDescent="0.3">
      <c r="A36" s="804"/>
      <c r="B36" s="764"/>
      <c r="C36" s="764"/>
      <c r="D36" s="764"/>
      <c r="E36" s="764"/>
      <c r="F36" s="764"/>
      <c r="G36" s="765"/>
    </row>
    <row r="37" spans="1:7" x14ac:dyDescent="0.3">
      <c r="A37" s="804"/>
      <c r="B37" s="764"/>
      <c r="C37" s="764"/>
      <c r="D37" s="764"/>
      <c r="E37" s="764"/>
      <c r="F37" s="764"/>
      <c r="G37" s="765"/>
    </row>
    <row r="38" spans="1:7" x14ac:dyDescent="0.3">
      <c r="A38" s="804"/>
      <c r="B38" s="764"/>
      <c r="C38" s="764"/>
      <c r="D38" s="764"/>
      <c r="E38" s="764"/>
      <c r="F38" s="764"/>
      <c r="G38" s="765"/>
    </row>
    <row r="39" spans="1:7" x14ac:dyDescent="0.3">
      <c r="A39" s="804"/>
      <c r="B39" s="764"/>
      <c r="C39" s="764"/>
      <c r="D39" s="764"/>
      <c r="E39" s="764"/>
      <c r="F39" s="764"/>
      <c r="G39" s="765"/>
    </row>
    <row r="40" spans="1:7" x14ac:dyDescent="0.3">
      <c r="A40" s="804"/>
      <c r="B40" s="764"/>
      <c r="C40" s="764"/>
      <c r="D40" s="764"/>
      <c r="E40" s="764"/>
      <c r="F40" s="764"/>
      <c r="G40" s="765"/>
    </row>
    <row r="41" spans="1:7" x14ac:dyDescent="0.3">
      <c r="A41" s="804"/>
      <c r="B41" s="764"/>
      <c r="C41" s="764"/>
      <c r="D41" s="764"/>
      <c r="E41" s="764"/>
      <c r="F41" s="764"/>
      <c r="G41" s="765"/>
    </row>
    <row r="42" spans="1:7" x14ac:dyDescent="0.3">
      <c r="A42" s="804"/>
      <c r="B42" s="764"/>
      <c r="C42" s="764"/>
      <c r="D42" s="764"/>
      <c r="E42" s="764"/>
      <c r="F42" s="764"/>
      <c r="G42" s="765"/>
    </row>
    <row r="43" spans="1:7" x14ac:dyDescent="0.3">
      <c r="A43" s="804"/>
      <c r="B43" s="764"/>
      <c r="C43" s="764"/>
      <c r="D43" s="764"/>
      <c r="E43" s="764"/>
      <c r="F43" s="764"/>
      <c r="G43" s="765"/>
    </row>
    <row r="44" spans="1:7" ht="15" thickBot="1" x14ac:dyDescent="0.35">
      <c r="A44" s="805"/>
      <c r="B44" s="755"/>
      <c r="C44" s="755"/>
      <c r="D44" s="755"/>
      <c r="E44" s="755"/>
      <c r="F44" s="755"/>
      <c r="G44" s="756"/>
    </row>
  </sheetData>
  <mergeCells count="2">
    <mergeCell ref="A13:F13"/>
    <mergeCell ref="A26:G44"/>
  </mergeCells>
  <dataValidations count="1">
    <dataValidation type="list" allowBlank="1" showInputMessage="1" showErrorMessage="1" sqref="G13" xr:uid="{00000000-0002-0000-2900-000000000000}">
      <formula1>"V"</formula1>
    </dataValidation>
  </dataValidations>
  <hyperlinks>
    <hyperlink ref="G7" r:id="rId1" xr:uid="{AC08D989-CD90-4992-A648-5CBB35B583B6}"/>
    <hyperlink ref="G8" r:id="rId2" xr:uid="{503D8AB4-8018-49FB-AC1F-31A93C0372FC}"/>
    <hyperlink ref="G9" r:id="rId3" xr:uid="{529B2C26-3C12-45F7-8163-295EDF4FEFB0}"/>
    <hyperlink ref="G10" r:id="rId4" xr:uid="{14DFEB0F-2FA1-465A-8AE0-D3C01C3F0919}"/>
    <hyperlink ref="G11" r:id="rId5" xr:uid="{90548A08-D4C8-4212-9017-F70A2870CEEF}"/>
  </hyperlinks>
  <pageMargins left="0.7" right="0.7" top="0.75" bottom="0.75" header="0.3" footer="0.3"/>
  <pageSetup paperSize="9" scale="80" orientation="landscape" horizontalDpi="0" verticalDpi="0" r:id="rId6"/>
  <drawing r:id="rId7"/>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002060"/>
  </sheetPr>
  <dimension ref="B3:K55"/>
  <sheetViews>
    <sheetView showGridLines="0" workbookViewId="0"/>
  </sheetViews>
  <sheetFormatPr defaultColWidth="9.109375" defaultRowHeight="14.4" x14ac:dyDescent="0.3"/>
  <cols>
    <col min="1" max="1" width="4" customWidth="1"/>
    <col min="2" max="2" width="5.6640625" style="62" customWidth="1"/>
    <col min="3" max="3" width="13.6640625" style="681" bestFit="1" customWidth="1"/>
    <col min="4" max="4" width="27.33203125" bestFit="1" customWidth="1"/>
    <col min="5" max="5" width="21.6640625" customWidth="1"/>
    <col min="6" max="6" width="11.5546875" bestFit="1" customWidth="1"/>
    <col min="10" max="10" width="17.44140625" customWidth="1"/>
    <col min="11" max="11" width="17.88671875" customWidth="1"/>
  </cols>
  <sheetData>
    <row r="3" spans="2:11" x14ac:dyDescent="0.3">
      <c r="B3" s="106" t="s">
        <v>725</v>
      </c>
    </row>
    <row r="4" spans="2:11" x14ac:dyDescent="0.3">
      <c r="B4" s="106"/>
    </row>
    <row r="5" spans="2:11" ht="45" customHeight="1" x14ac:dyDescent="0.3">
      <c r="B5" s="868" t="s">
        <v>287</v>
      </c>
      <c r="C5" s="888" t="s">
        <v>700</v>
      </c>
      <c r="D5" s="757" t="s">
        <v>680</v>
      </c>
      <c r="E5" s="757" t="s">
        <v>726</v>
      </c>
      <c r="F5" s="757" t="s">
        <v>727</v>
      </c>
      <c r="G5" s="757"/>
      <c r="H5" s="757" t="s">
        <v>728</v>
      </c>
      <c r="I5" s="757"/>
      <c r="J5" s="887" t="s">
        <v>729</v>
      </c>
      <c r="K5" s="887" t="s">
        <v>730</v>
      </c>
    </row>
    <row r="6" spans="2:11" x14ac:dyDescent="0.3">
      <c r="B6" s="868"/>
      <c r="C6" s="888"/>
      <c r="D6" s="757"/>
      <c r="E6" s="757"/>
      <c r="F6" s="310" t="s">
        <v>686</v>
      </c>
      <c r="G6" s="310" t="s">
        <v>234</v>
      </c>
      <c r="H6" s="310" t="s">
        <v>233</v>
      </c>
      <c r="I6" s="310" t="s">
        <v>234</v>
      </c>
      <c r="J6" s="887"/>
      <c r="K6" s="887"/>
    </row>
    <row r="7" spans="2:11" ht="31.2" x14ac:dyDescent="0.3">
      <c r="B7" s="6">
        <v>1</v>
      </c>
      <c r="C7" s="674">
        <v>22080302202</v>
      </c>
      <c r="D7" s="676" t="s">
        <v>2031</v>
      </c>
      <c r="E7" s="8" t="s">
        <v>1886</v>
      </c>
      <c r="F7" s="370" t="s">
        <v>286</v>
      </c>
      <c r="G7" s="370"/>
      <c r="H7" s="370" t="s">
        <v>286</v>
      </c>
      <c r="I7" s="370"/>
      <c r="J7" s="689">
        <v>1</v>
      </c>
      <c r="K7" s="689">
        <v>1</v>
      </c>
    </row>
    <row r="8" spans="2:11" ht="15.6" x14ac:dyDescent="0.3">
      <c r="B8" s="6">
        <v>2</v>
      </c>
      <c r="C8" s="674">
        <v>22080302205</v>
      </c>
      <c r="D8" s="676" t="s">
        <v>2032</v>
      </c>
      <c r="E8" s="8" t="s">
        <v>1277</v>
      </c>
      <c r="F8" s="370" t="s">
        <v>286</v>
      </c>
      <c r="G8" s="370"/>
      <c r="H8" s="370" t="s">
        <v>286</v>
      </c>
      <c r="I8" s="370"/>
      <c r="J8" s="689">
        <v>1</v>
      </c>
      <c r="K8" s="689">
        <v>1</v>
      </c>
    </row>
    <row r="9" spans="2:11" ht="31.2" x14ac:dyDescent="0.3">
      <c r="B9" s="6">
        <v>3</v>
      </c>
      <c r="C9" s="674">
        <v>22080302206</v>
      </c>
      <c r="D9" s="676" t="s">
        <v>2033</v>
      </c>
      <c r="E9" s="8" t="s">
        <v>1904</v>
      </c>
      <c r="F9" s="370" t="s">
        <v>286</v>
      </c>
      <c r="G9" s="370"/>
      <c r="H9" s="370" t="s">
        <v>286</v>
      </c>
      <c r="I9" s="370"/>
      <c r="J9" s="689">
        <v>1</v>
      </c>
      <c r="K9" s="689">
        <v>1</v>
      </c>
    </row>
    <row r="10" spans="2:11" ht="28.8" x14ac:dyDescent="0.3">
      <c r="B10" s="6">
        <v>4</v>
      </c>
      <c r="C10" s="674">
        <v>22080302207</v>
      </c>
      <c r="D10" s="676" t="s">
        <v>2034</v>
      </c>
      <c r="E10" s="8" t="s">
        <v>2049</v>
      </c>
      <c r="F10" s="370" t="s">
        <v>286</v>
      </c>
      <c r="G10" s="370"/>
      <c r="H10" s="370" t="s">
        <v>286</v>
      </c>
      <c r="I10" s="370"/>
      <c r="J10" s="689">
        <v>1</v>
      </c>
      <c r="K10" s="689">
        <v>1</v>
      </c>
    </row>
    <row r="11" spans="2:11" ht="15.6" x14ac:dyDescent="0.3">
      <c r="B11" s="6">
        <v>5</v>
      </c>
      <c r="C11" s="674">
        <v>22080302208</v>
      </c>
      <c r="D11" s="676" t="s">
        <v>1885</v>
      </c>
      <c r="E11" s="8" t="s">
        <v>1883</v>
      </c>
      <c r="F11" s="370" t="s">
        <v>286</v>
      </c>
      <c r="G11" s="370"/>
      <c r="H11" s="370" t="s">
        <v>286</v>
      </c>
      <c r="I11" s="370"/>
      <c r="J11" s="689">
        <v>1</v>
      </c>
      <c r="K11" s="689">
        <v>1</v>
      </c>
    </row>
    <row r="12" spans="2:11" ht="15.6" x14ac:dyDescent="0.3">
      <c r="B12" s="685">
        <v>6</v>
      </c>
      <c r="C12" s="686">
        <v>22000001201</v>
      </c>
      <c r="D12" s="687" t="s">
        <v>2035</v>
      </c>
      <c r="E12" s="688" t="s">
        <v>2050</v>
      </c>
      <c r="F12" s="647"/>
      <c r="G12" s="647" t="s">
        <v>286</v>
      </c>
      <c r="H12" s="647"/>
      <c r="I12" s="647" t="s">
        <v>286</v>
      </c>
      <c r="J12" s="690">
        <v>0</v>
      </c>
      <c r="K12" s="690">
        <v>0</v>
      </c>
    </row>
    <row r="13" spans="2:11" ht="28.8" x14ac:dyDescent="0.3">
      <c r="B13" s="685">
        <v>7</v>
      </c>
      <c r="C13" s="686">
        <v>22000001202</v>
      </c>
      <c r="D13" s="687" t="s">
        <v>2036</v>
      </c>
      <c r="E13" s="688" t="s">
        <v>2051</v>
      </c>
      <c r="F13" s="647"/>
      <c r="G13" s="647" t="s">
        <v>286</v>
      </c>
      <c r="H13" s="647"/>
      <c r="I13" s="647" t="s">
        <v>286</v>
      </c>
      <c r="J13" s="690">
        <v>0</v>
      </c>
      <c r="K13" s="690">
        <v>0</v>
      </c>
    </row>
    <row r="14" spans="2:11" ht="28.8" x14ac:dyDescent="0.3">
      <c r="B14" s="6">
        <v>8</v>
      </c>
      <c r="C14" s="682">
        <v>22080303212</v>
      </c>
      <c r="D14" s="676" t="s">
        <v>2037</v>
      </c>
      <c r="E14" s="8" t="s">
        <v>2052</v>
      </c>
      <c r="F14" s="370"/>
      <c r="G14" s="370" t="s">
        <v>286</v>
      </c>
      <c r="H14" s="370"/>
      <c r="I14" s="370" t="s">
        <v>286</v>
      </c>
      <c r="J14" s="691">
        <v>0</v>
      </c>
      <c r="K14" s="691">
        <v>0</v>
      </c>
    </row>
    <row r="15" spans="2:11" ht="31.2" x14ac:dyDescent="0.3">
      <c r="B15" s="6">
        <v>9</v>
      </c>
      <c r="C15" s="682">
        <v>22080303214</v>
      </c>
      <c r="D15" s="676" t="s">
        <v>2038</v>
      </c>
      <c r="E15" s="8" t="s">
        <v>1906</v>
      </c>
      <c r="F15" s="370"/>
      <c r="G15" s="370" t="s">
        <v>286</v>
      </c>
      <c r="H15" s="370"/>
      <c r="I15" s="370" t="s">
        <v>286</v>
      </c>
      <c r="J15" s="691">
        <v>0</v>
      </c>
      <c r="K15" s="691">
        <v>0</v>
      </c>
    </row>
    <row r="16" spans="2:11" ht="28.8" x14ac:dyDescent="0.3">
      <c r="B16" s="6">
        <v>10</v>
      </c>
      <c r="C16" s="682">
        <v>22080303216</v>
      </c>
      <c r="D16" s="676" t="s">
        <v>2039</v>
      </c>
      <c r="E16" s="8" t="s">
        <v>2059</v>
      </c>
      <c r="F16" s="370" t="s">
        <v>286</v>
      </c>
      <c r="G16" s="370"/>
      <c r="H16" s="370"/>
      <c r="I16" s="370"/>
      <c r="J16" s="689">
        <v>1</v>
      </c>
      <c r="K16" s="689">
        <v>1</v>
      </c>
    </row>
    <row r="17" spans="2:11" ht="15.6" x14ac:dyDescent="0.3">
      <c r="B17" s="6">
        <v>11</v>
      </c>
      <c r="C17" s="682">
        <v>22080303217</v>
      </c>
      <c r="D17" s="676" t="s">
        <v>1867</v>
      </c>
      <c r="E17" s="8" t="s">
        <v>1277</v>
      </c>
      <c r="F17" s="370" t="s">
        <v>286</v>
      </c>
      <c r="G17" s="370"/>
      <c r="H17" s="370"/>
      <c r="I17" s="370"/>
      <c r="J17" s="689">
        <v>1</v>
      </c>
      <c r="K17" s="689">
        <v>1</v>
      </c>
    </row>
    <row r="18" spans="2:11" ht="28.8" x14ac:dyDescent="0.3">
      <c r="B18" s="6">
        <v>12</v>
      </c>
      <c r="C18" s="682">
        <v>22080303218</v>
      </c>
      <c r="D18" s="677" t="s">
        <v>2040</v>
      </c>
      <c r="E18" s="8" t="s">
        <v>2054</v>
      </c>
      <c r="F18" s="370" t="s">
        <v>286</v>
      </c>
      <c r="G18" s="370"/>
      <c r="H18" s="370"/>
      <c r="I18" s="370"/>
      <c r="J18" s="689">
        <v>1</v>
      </c>
      <c r="K18" s="689">
        <v>1</v>
      </c>
    </row>
    <row r="19" spans="2:11" ht="28.8" x14ac:dyDescent="0.3">
      <c r="B19" s="6">
        <v>13</v>
      </c>
      <c r="C19" s="682">
        <v>22080303220</v>
      </c>
      <c r="D19" s="678" t="s">
        <v>2041</v>
      </c>
      <c r="E19" s="8" t="s">
        <v>2059</v>
      </c>
      <c r="F19" s="370" t="s">
        <v>286</v>
      </c>
      <c r="G19" s="370"/>
      <c r="H19" s="370"/>
      <c r="I19" s="370"/>
      <c r="J19" s="689">
        <v>1</v>
      </c>
      <c r="K19" s="689">
        <v>1</v>
      </c>
    </row>
    <row r="20" spans="2:11" ht="28.8" x14ac:dyDescent="0.3">
      <c r="B20" s="6">
        <v>14</v>
      </c>
      <c r="C20" s="682">
        <v>22080304224</v>
      </c>
      <c r="D20" s="678" t="s">
        <v>2042</v>
      </c>
      <c r="E20" s="8" t="s">
        <v>1868</v>
      </c>
      <c r="F20" s="370" t="s">
        <v>286</v>
      </c>
      <c r="G20" s="370"/>
      <c r="H20" s="370"/>
      <c r="I20" s="370"/>
      <c r="J20" s="689">
        <v>1</v>
      </c>
      <c r="K20" s="689">
        <v>1</v>
      </c>
    </row>
    <row r="21" spans="2:11" ht="31.2" x14ac:dyDescent="0.3">
      <c r="B21" s="6">
        <v>15</v>
      </c>
      <c r="C21" s="682">
        <v>22080304225</v>
      </c>
      <c r="D21" s="676" t="s">
        <v>2043</v>
      </c>
      <c r="E21" s="8" t="s">
        <v>1276</v>
      </c>
      <c r="F21" s="370"/>
      <c r="G21" s="370" t="s">
        <v>286</v>
      </c>
      <c r="H21" s="370"/>
      <c r="I21" s="370" t="s">
        <v>286</v>
      </c>
      <c r="J21" s="689">
        <v>0</v>
      </c>
      <c r="K21" s="689">
        <v>0</v>
      </c>
    </row>
    <row r="22" spans="2:11" ht="28.8" x14ac:dyDescent="0.3">
      <c r="B22" s="6">
        <v>16</v>
      </c>
      <c r="C22" s="682">
        <v>22080304226</v>
      </c>
      <c r="D22" s="676" t="s">
        <v>2044</v>
      </c>
      <c r="E22" s="8" t="s">
        <v>2055</v>
      </c>
      <c r="F22" s="370" t="s">
        <v>286</v>
      </c>
      <c r="G22" s="370"/>
      <c r="H22" s="370"/>
      <c r="I22" s="370"/>
      <c r="J22" s="689">
        <v>1</v>
      </c>
      <c r="K22" s="689">
        <v>1</v>
      </c>
    </row>
    <row r="23" spans="2:11" ht="28.8" x14ac:dyDescent="0.3">
      <c r="B23" s="6">
        <v>17</v>
      </c>
      <c r="C23" s="682">
        <v>22080304232</v>
      </c>
      <c r="D23" s="676" t="s">
        <v>2045</v>
      </c>
      <c r="E23" s="8" t="s">
        <v>1868</v>
      </c>
      <c r="F23" s="370" t="s">
        <v>286</v>
      </c>
      <c r="G23" s="370"/>
      <c r="H23" s="370"/>
      <c r="I23" s="370"/>
      <c r="J23" s="689">
        <v>1</v>
      </c>
      <c r="K23" s="689">
        <v>1</v>
      </c>
    </row>
    <row r="24" spans="2:11" ht="15.6" x14ac:dyDescent="0.3">
      <c r="B24" s="6">
        <v>18</v>
      </c>
      <c r="C24" s="682">
        <v>22080304233</v>
      </c>
      <c r="D24" s="677" t="s">
        <v>2046</v>
      </c>
      <c r="E24" s="8" t="s">
        <v>2053</v>
      </c>
      <c r="F24" s="370" t="s">
        <v>286</v>
      </c>
      <c r="G24" s="370"/>
      <c r="H24" s="370"/>
      <c r="I24" s="370"/>
      <c r="J24" s="689">
        <v>1</v>
      </c>
      <c r="K24" s="689">
        <v>1</v>
      </c>
    </row>
    <row r="25" spans="2:11" ht="28.8" x14ac:dyDescent="0.3">
      <c r="B25" s="6">
        <v>19</v>
      </c>
      <c r="C25" s="682">
        <v>22080304239</v>
      </c>
      <c r="D25" s="676" t="s">
        <v>2047</v>
      </c>
      <c r="E25" s="8" t="s">
        <v>2056</v>
      </c>
      <c r="F25" s="370" t="s">
        <v>286</v>
      </c>
      <c r="G25" s="370"/>
      <c r="H25" s="370"/>
      <c r="I25" s="370"/>
      <c r="J25" s="689">
        <v>1</v>
      </c>
      <c r="K25" s="689">
        <v>1</v>
      </c>
    </row>
    <row r="26" spans="2:11" ht="57.6" x14ac:dyDescent="0.3">
      <c r="B26" s="6">
        <v>20</v>
      </c>
      <c r="C26" s="674">
        <v>22080305242</v>
      </c>
      <c r="D26" s="676" t="s">
        <v>2048</v>
      </c>
      <c r="E26" s="8" t="s">
        <v>2057</v>
      </c>
      <c r="F26" s="370"/>
      <c r="G26" s="370" t="s">
        <v>286</v>
      </c>
      <c r="H26" s="370"/>
      <c r="I26" s="370" t="s">
        <v>286</v>
      </c>
      <c r="J26" s="689">
        <v>0</v>
      </c>
      <c r="K26" s="689">
        <v>0</v>
      </c>
    </row>
    <row r="27" spans="2:11" ht="31.2" x14ac:dyDescent="0.3">
      <c r="B27" s="6">
        <v>21</v>
      </c>
      <c r="C27" s="682">
        <v>22080304130</v>
      </c>
      <c r="D27" s="676" t="s">
        <v>1865</v>
      </c>
      <c r="E27" s="8" t="s">
        <v>2059</v>
      </c>
      <c r="F27" s="370" t="s">
        <v>286</v>
      </c>
      <c r="G27" s="370"/>
      <c r="H27" s="370"/>
      <c r="I27" s="370"/>
      <c r="J27" s="689">
        <v>1</v>
      </c>
      <c r="K27" s="689">
        <v>1</v>
      </c>
    </row>
    <row r="28" spans="2:11" ht="28.8" x14ac:dyDescent="0.3">
      <c r="B28" s="6">
        <v>22</v>
      </c>
      <c r="C28" s="682">
        <v>22080304231</v>
      </c>
      <c r="D28" s="676" t="s">
        <v>2006</v>
      </c>
      <c r="E28" s="8" t="s">
        <v>1868</v>
      </c>
      <c r="F28" s="370" t="s">
        <v>286</v>
      </c>
      <c r="G28" s="370"/>
      <c r="H28" s="370"/>
      <c r="I28" s="370"/>
      <c r="J28" s="689">
        <v>1</v>
      </c>
      <c r="K28" s="689">
        <v>1</v>
      </c>
    </row>
    <row r="29" spans="2:11" ht="57.6" x14ac:dyDescent="0.3">
      <c r="B29" s="6">
        <v>23</v>
      </c>
      <c r="C29" s="674">
        <v>22080305243</v>
      </c>
      <c r="D29" s="679" t="s">
        <v>2007</v>
      </c>
      <c r="E29" s="8" t="s">
        <v>2058</v>
      </c>
      <c r="F29" s="370"/>
      <c r="G29" s="370" t="s">
        <v>286</v>
      </c>
      <c r="H29" s="370"/>
      <c r="I29" s="370" t="s">
        <v>286</v>
      </c>
      <c r="J29" s="689">
        <v>0</v>
      </c>
      <c r="K29" s="689">
        <v>0</v>
      </c>
    </row>
    <row r="30" spans="2:11" x14ac:dyDescent="0.3">
      <c r="B30" s="6" t="s">
        <v>299</v>
      </c>
      <c r="C30" s="683"/>
      <c r="D30" s="8"/>
      <c r="E30" s="8"/>
      <c r="F30" s="370"/>
      <c r="G30" s="370"/>
      <c r="H30" s="370"/>
      <c r="I30" s="370"/>
      <c r="J30" s="67"/>
      <c r="K30" s="67"/>
    </row>
    <row r="31" spans="2:11" x14ac:dyDescent="0.3">
      <c r="B31" s="889" t="s">
        <v>348</v>
      </c>
      <c r="C31" s="890"/>
      <c r="D31" s="890"/>
      <c r="E31" s="891"/>
      <c r="F31" s="505">
        <f>COUNTIF(F7:F30,"V")</f>
        <v>16</v>
      </c>
      <c r="G31" s="505">
        <f>COUNTIF(G7:G30,"V")</f>
        <v>7</v>
      </c>
      <c r="H31" s="505">
        <f>COUNTIF(H7:H30,"V")</f>
        <v>5</v>
      </c>
      <c r="I31" s="505">
        <f>COUNTIF(I7:I30,"V")</f>
        <v>7</v>
      </c>
      <c r="J31" s="506"/>
      <c r="K31" s="506"/>
    </row>
    <row r="32" spans="2:11" x14ac:dyDescent="0.3">
      <c r="B32" s="889" t="s">
        <v>677</v>
      </c>
      <c r="C32" s="890"/>
      <c r="D32" s="890"/>
      <c r="E32" s="891"/>
      <c r="F32" s="507">
        <f>F31/($F31+$G31)</f>
        <v>0.69565217391304346</v>
      </c>
      <c r="G32" s="507">
        <f>G31/($F31+$G31)</f>
        <v>0.30434782608695654</v>
      </c>
      <c r="H32" s="508">
        <f>H31/($H31+$I31)</f>
        <v>0.41666666666666669</v>
      </c>
      <c r="I32" s="508">
        <f>I31/($H31+$I31)</f>
        <v>0.58333333333333337</v>
      </c>
      <c r="J32" s="506"/>
      <c r="K32" s="506"/>
    </row>
    <row r="33" spans="2:11" x14ac:dyDescent="0.3">
      <c r="B33" s="831" t="s">
        <v>1168</v>
      </c>
      <c r="C33" s="832"/>
      <c r="D33" s="832"/>
      <c r="E33" s="832"/>
      <c r="F33" s="832"/>
      <c r="G33" s="832"/>
      <c r="H33" s="832"/>
      <c r="I33" s="833"/>
      <c r="J33" s="885" t="s">
        <v>286</v>
      </c>
      <c r="K33" s="886"/>
    </row>
    <row r="34" spans="2:11" x14ac:dyDescent="0.3">
      <c r="C34" s="684" t="s">
        <v>731</v>
      </c>
    </row>
    <row r="36" spans="2:11" ht="15" thickBot="1" x14ac:dyDescent="0.35">
      <c r="B36"/>
      <c r="C36" s="669"/>
    </row>
    <row r="37" spans="2:11" x14ac:dyDescent="0.3">
      <c r="B37" s="322" t="s">
        <v>697</v>
      </c>
      <c r="C37" s="671"/>
      <c r="D37" s="324"/>
      <c r="E37" s="153"/>
      <c r="F37" s="153"/>
      <c r="G37" s="153"/>
      <c r="H37" s="153"/>
      <c r="I37" s="153"/>
      <c r="J37" s="153"/>
      <c r="K37" s="154"/>
    </row>
    <row r="38" spans="2:11" x14ac:dyDescent="0.3">
      <c r="B38" s="744" t="s">
        <v>2060</v>
      </c>
      <c r="C38" s="764"/>
      <c r="D38" s="764"/>
      <c r="E38" s="764"/>
      <c r="F38" s="764"/>
      <c r="G38" s="764"/>
      <c r="H38" s="764"/>
      <c r="I38" s="764"/>
      <c r="J38" s="764"/>
      <c r="K38" s="765"/>
    </row>
    <row r="39" spans="2:11" x14ac:dyDescent="0.3">
      <c r="B39" s="804"/>
      <c r="C39" s="764"/>
      <c r="D39" s="764"/>
      <c r="E39" s="764"/>
      <c r="F39" s="764"/>
      <c r="G39" s="764"/>
      <c r="H39" s="764"/>
      <c r="I39" s="764"/>
      <c r="J39" s="764"/>
      <c r="K39" s="765"/>
    </row>
    <row r="40" spans="2:11" x14ac:dyDescent="0.3">
      <c r="B40" s="804"/>
      <c r="C40" s="764"/>
      <c r="D40" s="764"/>
      <c r="E40" s="764"/>
      <c r="F40" s="764"/>
      <c r="G40" s="764"/>
      <c r="H40" s="764"/>
      <c r="I40" s="764"/>
      <c r="J40" s="764"/>
      <c r="K40" s="765"/>
    </row>
    <row r="41" spans="2:11" x14ac:dyDescent="0.3">
      <c r="B41" s="804"/>
      <c r="C41" s="764"/>
      <c r="D41" s="764"/>
      <c r="E41" s="764"/>
      <c r="F41" s="764"/>
      <c r="G41" s="764"/>
      <c r="H41" s="764"/>
      <c r="I41" s="764"/>
      <c r="J41" s="764"/>
      <c r="K41" s="765"/>
    </row>
    <row r="42" spans="2:11" x14ac:dyDescent="0.3">
      <c r="B42" s="804"/>
      <c r="C42" s="764"/>
      <c r="D42" s="764"/>
      <c r="E42" s="764"/>
      <c r="F42" s="764"/>
      <c r="G42" s="764"/>
      <c r="H42" s="764"/>
      <c r="I42" s="764"/>
      <c r="J42" s="764"/>
      <c r="K42" s="765"/>
    </row>
    <row r="43" spans="2:11" x14ac:dyDescent="0.3">
      <c r="B43" s="804"/>
      <c r="C43" s="764"/>
      <c r="D43" s="764"/>
      <c r="E43" s="764"/>
      <c r="F43" s="764"/>
      <c r="G43" s="764"/>
      <c r="H43" s="764"/>
      <c r="I43" s="764"/>
      <c r="J43" s="764"/>
      <c r="K43" s="765"/>
    </row>
    <row r="44" spans="2:11" x14ac:dyDescent="0.3">
      <c r="B44" s="804"/>
      <c r="C44" s="764"/>
      <c r="D44" s="764"/>
      <c r="E44" s="764"/>
      <c r="F44" s="764"/>
      <c r="G44" s="764"/>
      <c r="H44" s="764"/>
      <c r="I44" s="764"/>
      <c r="J44" s="764"/>
      <c r="K44" s="765"/>
    </row>
    <row r="45" spans="2:11" x14ac:dyDescent="0.3">
      <c r="B45" s="804"/>
      <c r="C45" s="764"/>
      <c r="D45" s="764"/>
      <c r="E45" s="764"/>
      <c r="F45" s="764"/>
      <c r="G45" s="764"/>
      <c r="H45" s="764"/>
      <c r="I45" s="764"/>
      <c r="J45" s="764"/>
      <c r="K45" s="765"/>
    </row>
    <row r="46" spans="2:11" x14ac:dyDescent="0.3">
      <c r="B46" s="804"/>
      <c r="C46" s="764"/>
      <c r="D46" s="764"/>
      <c r="E46" s="764"/>
      <c r="F46" s="764"/>
      <c r="G46" s="764"/>
      <c r="H46" s="764"/>
      <c r="I46" s="764"/>
      <c r="J46" s="764"/>
      <c r="K46" s="765"/>
    </row>
    <row r="47" spans="2:11" x14ac:dyDescent="0.3">
      <c r="B47" s="804"/>
      <c r="C47" s="764"/>
      <c r="D47" s="764"/>
      <c r="E47" s="764"/>
      <c r="F47" s="764"/>
      <c r="G47" s="764"/>
      <c r="H47" s="764"/>
      <c r="I47" s="764"/>
      <c r="J47" s="764"/>
      <c r="K47" s="765"/>
    </row>
    <row r="48" spans="2:11" x14ac:dyDescent="0.3">
      <c r="B48" s="804"/>
      <c r="C48" s="764"/>
      <c r="D48" s="764"/>
      <c r="E48" s="764"/>
      <c r="F48" s="764"/>
      <c r="G48" s="764"/>
      <c r="H48" s="764"/>
      <c r="I48" s="764"/>
      <c r="J48" s="764"/>
      <c r="K48" s="765"/>
    </row>
    <row r="49" spans="2:11" x14ac:dyDescent="0.3">
      <c r="B49" s="804"/>
      <c r="C49" s="764"/>
      <c r="D49" s="764"/>
      <c r="E49" s="764"/>
      <c r="F49" s="764"/>
      <c r="G49" s="764"/>
      <c r="H49" s="764"/>
      <c r="I49" s="764"/>
      <c r="J49" s="764"/>
      <c r="K49" s="765"/>
    </row>
    <row r="50" spans="2:11" x14ac:dyDescent="0.3">
      <c r="B50" s="804"/>
      <c r="C50" s="764"/>
      <c r="D50" s="764"/>
      <c r="E50" s="764"/>
      <c r="F50" s="764"/>
      <c r="G50" s="764"/>
      <c r="H50" s="764"/>
      <c r="I50" s="764"/>
      <c r="J50" s="764"/>
      <c r="K50" s="765"/>
    </row>
    <row r="51" spans="2:11" x14ac:dyDescent="0.3">
      <c r="B51" s="804"/>
      <c r="C51" s="764"/>
      <c r="D51" s="764"/>
      <c r="E51" s="764"/>
      <c r="F51" s="764"/>
      <c r="G51" s="764"/>
      <c r="H51" s="764"/>
      <c r="I51" s="764"/>
      <c r="J51" s="764"/>
      <c r="K51" s="765"/>
    </row>
    <row r="52" spans="2:11" x14ac:dyDescent="0.3">
      <c r="B52" s="804"/>
      <c r="C52" s="764"/>
      <c r="D52" s="764"/>
      <c r="E52" s="764"/>
      <c r="F52" s="764"/>
      <c r="G52" s="764"/>
      <c r="H52" s="764"/>
      <c r="I52" s="764"/>
      <c r="J52" s="764"/>
      <c r="K52" s="765"/>
    </row>
    <row r="53" spans="2:11" x14ac:dyDescent="0.3">
      <c r="B53" s="804"/>
      <c r="C53" s="764"/>
      <c r="D53" s="764"/>
      <c r="E53" s="764"/>
      <c r="F53" s="764"/>
      <c r="G53" s="764"/>
      <c r="H53" s="764"/>
      <c r="I53" s="764"/>
      <c r="J53" s="764"/>
      <c r="K53" s="765"/>
    </row>
    <row r="54" spans="2:11" x14ac:dyDescent="0.3">
      <c r="B54" s="804"/>
      <c r="C54" s="764"/>
      <c r="D54" s="764"/>
      <c r="E54" s="764"/>
      <c r="F54" s="764"/>
      <c r="G54" s="764"/>
      <c r="H54" s="764"/>
      <c r="I54" s="764"/>
      <c r="J54" s="764"/>
      <c r="K54" s="765"/>
    </row>
    <row r="55" spans="2:11" ht="15" thickBot="1" x14ac:dyDescent="0.35">
      <c r="B55" s="805"/>
      <c r="C55" s="755"/>
      <c r="D55" s="755"/>
      <c r="E55" s="755"/>
      <c r="F55" s="755"/>
      <c r="G55" s="755"/>
      <c r="H55" s="755"/>
      <c r="I55" s="755"/>
      <c r="J55" s="755"/>
      <c r="K55" s="756"/>
    </row>
  </sheetData>
  <mergeCells count="13">
    <mergeCell ref="B38:K55"/>
    <mergeCell ref="J33:K33"/>
    <mergeCell ref="B33:I33"/>
    <mergeCell ref="J5:J6"/>
    <mergeCell ref="K5:K6"/>
    <mergeCell ref="B5:B6"/>
    <mergeCell ref="C5:C6"/>
    <mergeCell ref="D5:D6"/>
    <mergeCell ref="E5:E6"/>
    <mergeCell ref="F5:G5"/>
    <mergeCell ref="H5:I5"/>
    <mergeCell ref="B31:E31"/>
    <mergeCell ref="B32:E32"/>
  </mergeCells>
  <dataValidations count="1">
    <dataValidation type="list" allowBlank="1" showInputMessage="1" showErrorMessage="1" sqref="J33 F7:I30" xr:uid="{00000000-0002-0000-2A00-000000000000}">
      <formula1>"V"</formula1>
    </dataValidation>
  </dataValidations>
  <pageMargins left="0.7" right="0.7" top="0.75" bottom="0.75" header="0.3" footer="0.3"/>
  <pageSetup scale="80" orientation="landscape" r:id="rId1"/>
  <drawing r:id="rId2"/>
  <legacyDrawing r:id="rId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002060"/>
  </sheetPr>
  <dimension ref="B3:U34"/>
  <sheetViews>
    <sheetView showGridLines="0" workbookViewId="0"/>
  </sheetViews>
  <sheetFormatPr defaultColWidth="9.109375" defaultRowHeight="14.4" x14ac:dyDescent="0.3"/>
  <cols>
    <col min="1" max="1" width="2.6640625" customWidth="1"/>
    <col min="3" max="3" width="16.6640625" style="669" bestFit="1" customWidth="1"/>
    <col min="4" max="4" width="23.88671875" customWidth="1"/>
    <col min="5" max="5" width="25.33203125" customWidth="1"/>
    <col min="6" max="12" width="3.33203125" bestFit="1" customWidth="1"/>
    <col min="13" max="13" width="3" customWidth="1"/>
    <col min="14" max="14" width="3.33203125" bestFit="1" customWidth="1"/>
    <col min="15" max="20" width="4.33203125" bestFit="1" customWidth="1"/>
    <col min="21" max="21" width="14" customWidth="1"/>
  </cols>
  <sheetData>
    <row r="3" spans="2:21" x14ac:dyDescent="0.3">
      <c r="B3" s="106" t="s">
        <v>1189</v>
      </c>
      <c r="C3" s="681"/>
    </row>
    <row r="4" spans="2:21" x14ac:dyDescent="0.3">
      <c r="B4" s="106"/>
      <c r="C4" s="681"/>
    </row>
    <row r="5" spans="2:21" x14ac:dyDescent="0.3">
      <c r="B5" s="757" t="s">
        <v>287</v>
      </c>
      <c r="C5" s="888" t="s">
        <v>700</v>
      </c>
      <c r="D5" s="757" t="s">
        <v>680</v>
      </c>
      <c r="E5" s="757" t="s">
        <v>726</v>
      </c>
      <c r="F5" s="892" t="s">
        <v>732</v>
      </c>
      <c r="G5" s="893"/>
      <c r="H5" s="893"/>
      <c r="I5" s="893"/>
      <c r="J5" s="893"/>
      <c r="K5" s="893"/>
      <c r="L5" s="893"/>
      <c r="M5" s="893"/>
      <c r="N5" s="893"/>
      <c r="O5" s="893"/>
      <c r="P5" s="893"/>
      <c r="Q5" s="893"/>
      <c r="R5" s="893"/>
      <c r="S5" s="893"/>
      <c r="T5" s="894"/>
      <c r="U5" s="503"/>
    </row>
    <row r="6" spans="2:21" ht="17.399999999999999" customHeight="1" x14ac:dyDescent="0.3">
      <c r="B6" s="757"/>
      <c r="C6" s="888"/>
      <c r="D6" s="757"/>
      <c r="E6" s="757"/>
      <c r="F6" s="504" t="s">
        <v>880</v>
      </c>
      <c r="G6" s="504" t="s">
        <v>881</v>
      </c>
      <c r="H6" s="504" t="s">
        <v>882</v>
      </c>
      <c r="I6" s="504" t="s">
        <v>883</v>
      </c>
      <c r="J6" s="504" t="s">
        <v>884</v>
      </c>
      <c r="K6" s="504" t="s">
        <v>885</v>
      </c>
      <c r="L6" s="504" t="s">
        <v>886</v>
      </c>
      <c r="M6" s="504"/>
      <c r="N6" s="504" t="s">
        <v>887</v>
      </c>
      <c r="O6" s="504" t="s">
        <v>888</v>
      </c>
      <c r="P6" s="504" t="s">
        <v>889</v>
      </c>
      <c r="Q6" s="504" t="s">
        <v>890</v>
      </c>
      <c r="R6" s="504" t="s">
        <v>891</v>
      </c>
      <c r="S6" s="504" t="s">
        <v>892</v>
      </c>
      <c r="T6" s="504" t="s">
        <v>893</v>
      </c>
      <c r="U6" s="504" t="s">
        <v>733</v>
      </c>
    </row>
    <row r="7" spans="2:21" ht="31.2" x14ac:dyDescent="0.3">
      <c r="B7" s="6">
        <v>1</v>
      </c>
      <c r="C7" s="674">
        <v>22080302202</v>
      </c>
      <c r="D7" s="676" t="s">
        <v>2031</v>
      </c>
      <c r="E7" s="8" t="s">
        <v>1886</v>
      </c>
      <c r="F7" s="67" t="s">
        <v>286</v>
      </c>
      <c r="G7" s="67" t="s">
        <v>286</v>
      </c>
      <c r="H7" s="67" t="s">
        <v>286</v>
      </c>
      <c r="I7" s="67" t="s">
        <v>286</v>
      </c>
      <c r="J7" s="67" t="s">
        <v>286</v>
      </c>
      <c r="K7" s="67" t="s">
        <v>286</v>
      </c>
      <c r="L7" s="67" t="s">
        <v>286</v>
      </c>
      <c r="M7" s="412"/>
      <c r="N7" s="67" t="s">
        <v>286</v>
      </c>
      <c r="O7" s="67" t="s">
        <v>286</v>
      </c>
      <c r="P7" s="67" t="s">
        <v>286</v>
      </c>
      <c r="Q7" s="67" t="s">
        <v>286</v>
      </c>
      <c r="R7" s="67" t="s">
        <v>286</v>
      </c>
      <c r="S7" s="67" t="s">
        <v>286</v>
      </c>
      <c r="T7" s="67" t="s">
        <v>286</v>
      </c>
      <c r="U7" s="614">
        <f>COUNTIF(F7:L7:N7:T7,"V")/14</f>
        <v>1</v>
      </c>
    </row>
    <row r="8" spans="2:21" ht="15.6" x14ac:dyDescent="0.3">
      <c r="B8" s="6">
        <v>2</v>
      </c>
      <c r="C8" s="674">
        <v>22080302205</v>
      </c>
      <c r="D8" s="676" t="s">
        <v>2032</v>
      </c>
      <c r="E8" s="8" t="s">
        <v>1277</v>
      </c>
      <c r="F8" s="67" t="s">
        <v>286</v>
      </c>
      <c r="G8" s="67" t="s">
        <v>286</v>
      </c>
      <c r="H8" s="67" t="s">
        <v>286</v>
      </c>
      <c r="I8" s="67" t="s">
        <v>286</v>
      </c>
      <c r="J8" s="67" t="s">
        <v>286</v>
      </c>
      <c r="K8" s="67" t="s">
        <v>286</v>
      </c>
      <c r="L8" s="67" t="s">
        <v>286</v>
      </c>
      <c r="M8" s="412"/>
      <c r="N8" s="67" t="s">
        <v>286</v>
      </c>
      <c r="O8" s="67" t="s">
        <v>286</v>
      </c>
      <c r="P8" s="67" t="s">
        <v>286</v>
      </c>
      <c r="Q8" s="67" t="s">
        <v>286</v>
      </c>
      <c r="R8" s="67" t="s">
        <v>286</v>
      </c>
      <c r="S8" s="67" t="s">
        <v>286</v>
      </c>
      <c r="T8" s="67" t="s">
        <v>286</v>
      </c>
      <c r="U8" s="614">
        <f>COUNTIF(F8:L8:N8:T8,"V")/14</f>
        <v>1</v>
      </c>
    </row>
    <row r="9" spans="2:21" ht="31.2" x14ac:dyDescent="0.3">
      <c r="B9" s="6">
        <v>3</v>
      </c>
      <c r="C9" s="674">
        <v>22080302206</v>
      </c>
      <c r="D9" s="676" t="s">
        <v>2033</v>
      </c>
      <c r="E9" s="8" t="s">
        <v>1904</v>
      </c>
      <c r="F9" s="67" t="s">
        <v>286</v>
      </c>
      <c r="G9" s="67" t="s">
        <v>286</v>
      </c>
      <c r="H9" s="67" t="s">
        <v>286</v>
      </c>
      <c r="I9" s="67" t="s">
        <v>286</v>
      </c>
      <c r="J9" s="67" t="s">
        <v>286</v>
      </c>
      <c r="K9" s="67" t="s">
        <v>286</v>
      </c>
      <c r="L9" s="67" t="s">
        <v>286</v>
      </c>
      <c r="M9" s="412"/>
      <c r="N9" s="67" t="s">
        <v>286</v>
      </c>
      <c r="O9" s="67" t="s">
        <v>286</v>
      </c>
      <c r="P9" s="67" t="s">
        <v>286</v>
      </c>
      <c r="Q9" s="67" t="s">
        <v>286</v>
      </c>
      <c r="R9" s="67" t="s">
        <v>286</v>
      </c>
      <c r="S9" s="67" t="s">
        <v>286</v>
      </c>
      <c r="T9" s="67" t="s">
        <v>286</v>
      </c>
      <c r="U9" s="614">
        <f>COUNTIF(F9:L9:N9:T9,"V")/14</f>
        <v>1</v>
      </c>
    </row>
    <row r="10" spans="2:21" ht="28.8" x14ac:dyDescent="0.3">
      <c r="B10" s="6">
        <v>4</v>
      </c>
      <c r="C10" s="674">
        <v>22080302207</v>
      </c>
      <c r="D10" s="676" t="s">
        <v>2034</v>
      </c>
      <c r="E10" s="8" t="s">
        <v>2049</v>
      </c>
      <c r="F10" s="67" t="s">
        <v>286</v>
      </c>
      <c r="G10" s="67" t="s">
        <v>286</v>
      </c>
      <c r="H10" s="67" t="s">
        <v>286</v>
      </c>
      <c r="I10" s="67" t="s">
        <v>286</v>
      </c>
      <c r="J10" s="67" t="s">
        <v>286</v>
      </c>
      <c r="K10" s="67" t="s">
        <v>286</v>
      </c>
      <c r="L10" s="67" t="s">
        <v>286</v>
      </c>
      <c r="M10" s="412"/>
      <c r="N10" s="67" t="s">
        <v>286</v>
      </c>
      <c r="O10" s="67" t="s">
        <v>286</v>
      </c>
      <c r="P10" s="67" t="s">
        <v>286</v>
      </c>
      <c r="Q10" s="67" t="s">
        <v>286</v>
      </c>
      <c r="R10" s="67" t="s">
        <v>286</v>
      </c>
      <c r="S10" s="67" t="s">
        <v>286</v>
      </c>
      <c r="T10" s="67" t="s">
        <v>286</v>
      </c>
      <c r="U10" s="614">
        <f>COUNTIF(F10:L10:N10:T10,"V")/14</f>
        <v>1</v>
      </c>
    </row>
    <row r="11" spans="2:21" ht="15.6" x14ac:dyDescent="0.3">
      <c r="B11" s="6">
        <v>5</v>
      </c>
      <c r="C11" s="674">
        <v>22080302208</v>
      </c>
      <c r="D11" s="676" t="s">
        <v>1885</v>
      </c>
      <c r="E11" s="8" t="s">
        <v>1883</v>
      </c>
      <c r="F11" s="67" t="s">
        <v>286</v>
      </c>
      <c r="G11" s="67" t="s">
        <v>286</v>
      </c>
      <c r="H11" s="67" t="s">
        <v>286</v>
      </c>
      <c r="I11" s="67" t="s">
        <v>286</v>
      </c>
      <c r="J11" s="67" t="s">
        <v>286</v>
      </c>
      <c r="K11" s="67" t="s">
        <v>286</v>
      </c>
      <c r="L11" s="67" t="s">
        <v>286</v>
      </c>
      <c r="M11" s="412"/>
      <c r="N11" s="67" t="s">
        <v>286</v>
      </c>
      <c r="O11" s="67" t="s">
        <v>286</v>
      </c>
      <c r="P11" s="67" t="s">
        <v>286</v>
      </c>
      <c r="Q11" s="67" t="s">
        <v>286</v>
      </c>
      <c r="R11" s="67" t="s">
        <v>286</v>
      </c>
      <c r="S11" s="67" t="s">
        <v>286</v>
      </c>
      <c r="T11" s="67" t="s">
        <v>286</v>
      </c>
      <c r="U11" s="614">
        <f>COUNTIF(F11:L11:N11:T11,"V")/14</f>
        <v>1</v>
      </c>
    </row>
    <row r="12" spans="2:21" ht="15.6" x14ac:dyDescent="0.3">
      <c r="B12" s="685">
        <v>6</v>
      </c>
      <c r="C12" s="686">
        <v>22000001201</v>
      </c>
      <c r="D12" s="687" t="s">
        <v>2035</v>
      </c>
      <c r="E12" s="688" t="s">
        <v>2050</v>
      </c>
      <c r="F12" s="303" t="s">
        <v>2061</v>
      </c>
      <c r="G12" s="303" t="s">
        <v>2061</v>
      </c>
      <c r="H12" s="303" t="s">
        <v>2061</v>
      </c>
      <c r="I12" s="303" t="s">
        <v>2061</v>
      </c>
      <c r="J12" s="303" t="s">
        <v>2061</v>
      </c>
      <c r="K12" s="303" t="s">
        <v>2061</v>
      </c>
      <c r="L12" s="303" t="s">
        <v>2061</v>
      </c>
      <c r="M12" s="397"/>
      <c r="N12" s="303" t="s">
        <v>2061</v>
      </c>
      <c r="O12" s="303" t="s">
        <v>2061</v>
      </c>
      <c r="P12" s="303" t="s">
        <v>2061</v>
      </c>
      <c r="Q12" s="303" t="s">
        <v>2061</v>
      </c>
      <c r="R12" s="303" t="s">
        <v>2061</v>
      </c>
      <c r="S12" s="303" t="s">
        <v>2061</v>
      </c>
      <c r="T12" s="303" t="s">
        <v>2061</v>
      </c>
      <c r="U12" s="692">
        <f>COUNTIF(F12:L12:N12:T12,"V")/14</f>
        <v>0</v>
      </c>
    </row>
    <row r="13" spans="2:21" ht="28.8" x14ac:dyDescent="0.3">
      <c r="B13" s="685">
        <v>7</v>
      </c>
      <c r="C13" s="686">
        <v>22000001202</v>
      </c>
      <c r="D13" s="687" t="s">
        <v>2036</v>
      </c>
      <c r="E13" s="688" t="s">
        <v>2051</v>
      </c>
      <c r="F13" s="303" t="s">
        <v>2061</v>
      </c>
      <c r="G13" s="303" t="s">
        <v>2061</v>
      </c>
      <c r="H13" s="303" t="s">
        <v>2061</v>
      </c>
      <c r="I13" s="303" t="s">
        <v>2061</v>
      </c>
      <c r="J13" s="303" t="s">
        <v>2061</v>
      </c>
      <c r="K13" s="303" t="s">
        <v>2061</v>
      </c>
      <c r="L13" s="303" t="s">
        <v>2061</v>
      </c>
      <c r="M13" s="397"/>
      <c r="N13" s="303" t="s">
        <v>2061</v>
      </c>
      <c r="O13" s="303" t="s">
        <v>2061</v>
      </c>
      <c r="P13" s="303" t="s">
        <v>2061</v>
      </c>
      <c r="Q13" s="303" t="s">
        <v>2061</v>
      </c>
      <c r="R13" s="303" t="s">
        <v>2061</v>
      </c>
      <c r="S13" s="303" t="s">
        <v>2061</v>
      </c>
      <c r="T13" s="303" t="s">
        <v>2061</v>
      </c>
      <c r="U13" s="692">
        <f>COUNTIF(F13:L13:N13:T13,"V")/14</f>
        <v>0</v>
      </c>
    </row>
    <row r="14" spans="2:21" ht="15.6" x14ac:dyDescent="0.3">
      <c r="B14" s="6">
        <v>8</v>
      </c>
      <c r="C14" s="682">
        <v>22080303212</v>
      </c>
      <c r="D14" s="676" t="s">
        <v>2037</v>
      </c>
      <c r="E14" s="8" t="s">
        <v>2052</v>
      </c>
      <c r="F14" s="510" t="s">
        <v>2061</v>
      </c>
      <c r="G14" s="510" t="s">
        <v>2061</v>
      </c>
      <c r="H14" s="510" t="s">
        <v>2061</v>
      </c>
      <c r="I14" s="510" t="s">
        <v>2061</v>
      </c>
      <c r="J14" s="510" t="s">
        <v>2061</v>
      </c>
      <c r="K14" s="510" t="s">
        <v>2061</v>
      </c>
      <c r="L14" s="510" t="s">
        <v>2061</v>
      </c>
      <c r="M14" s="397"/>
      <c r="N14" s="510" t="s">
        <v>2061</v>
      </c>
      <c r="O14" s="510" t="s">
        <v>2061</v>
      </c>
      <c r="P14" s="510" t="s">
        <v>2061</v>
      </c>
      <c r="Q14" s="510" t="s">
        <v>2061</v>
      </c>
      <c r="R14" s="510" t="s">
        <v>2061</v>
      </c>
      <c r="S14" s="510" t="s">
        <v>2061</v>
      </c>
      <c r="T14" s="510" t="s">
        <v>2061</v>
      </c>
      <c r="U14" s="614">
        <f>COUNTIF(F14:L14:N14:T14,"V")/14</f>
        <v>0</v>
      </c>
    </row>
    <row r="15" spans="2:21" ht="31.2" x14ac:dyDescent="0.3">
      <c r="B15" s="6">
        <v>9</v>
      </c>
      <c r="C15" s="682">
        <v>22080303214</v>
      </c>
      <c r="D15" s="676" t="s">
        <v>2038</v>
      </c>
      <c r="E15" s="8" t="s">
        <v>1906</v>
      </c>
      <c r="F15" s="510" t="s">
        <v>2061</v>
      </c>
      <c r="G15" s="510" t="s">
        <v>2061</v>
      </c>
      <c r="H15" s="510" t="s">
        <v>2061</v>
      </c>
      <c r="I15" s="510" t="s">
        <v>2061</v>
      </c>
      <c r="J15" s="510" t="s">
        <v>2061</v>
      </c>
      <c r="K15" s="510" t="s">
        <v>2061</v>
      </c>
      <c r="L15" s="510" t="s">
        <v>2061</v>
      </c>
      <c r="M15" s="397"/>
      <c r="N15" s="510" t="s">
        <v>2061</v>
      </c>
      <c r="O15" s="510" t="s">
        <v>2061</v>
      </c>
      <c r="P15" s="510" t="s">
        <v>2061</v>
      </c>
      <c r="Q15" s="510" t="s">
        <v>2061</v>
      </c>
      <c r="R15" s="510" t="s">
        <v>2061</v>
      </c>
      <c r="S15" s="510" t="s">
        <v>2061</v>
      </c>
      <c r="T15" s="510" t="s">
        <v>2061</v>
      </c>
      <c r="U15" s="614">
        <f>COUNTIF(F15:L15:N15:T15,"V")/14</f>
        <v>0</v>
      </c>
    </row>
    <row r="16" spans="2:21" ht="15.6" x14ac:dyDescent="0.3">
      <c r="B16" s="6">
        <v>10</v>
      </c>
      <c r="C16" s="682">
        <v>22080303216</v>
      </c>
      <c r="D16" s="676" t="s">
        <v>2039</v>
      </c>
      <c r="E16" s="8" t="s">
        <v>2059</v>
      </c>
      <c r="F16" s="67" t="s">
        <v>286</v>
      </c>
      <c r="G16" s="67" t="s">
        <v>286</v>
      </c>
      <c r="H16" s="67" t="s">
        <v>286</v>
      </c>
      <c r="I16" s="67" t="s">
        <v>286</v>
      </c>
      <c r="J16" s="67" t="s">
        <v>286</v>
      </c>
      <c r="K16" s="67" t="s">
        <v>286</v>
      </c>
      <c r="L16" s="67" t="s">
        <v>286</v>
      </c>
      <c r="M16" s="412"/>
      <c r="N16" s="67" t="s">
        <v>286</v>
      </c>
      <c r="O16" s="67" t="s">
        <v>286</v>
      </c>
      <c r="P16" s="67" t="s">
        <v>286</v>
      </c>
      <c r="Q16" s="67" t="s">
        <v>286</v>
      </c>
      <c r="R16" s="67" t="s">
        <v>286</v>
      </c>
      <c r="S16" s="67" t="s">
        <v>286</v>
      </c>
      <c r="T16" s="67" t="s">
        <v>286</v>
      </c>
      <c r="U16" s="614">
        <f>COUNTIF(F16:L16:N16:T16,"V")/14</f>
        <v>1</v>
      </c>
    </row>
    <row r="17" spans="2:21" ht="15.6" x14ac:dyDescent="0.3">
      <c r="B17" s="6">
        <v>11</v>
      </c>
      <c r="C17" s="682">
        <v>22080303217</v>
      </c>
      <c r="D17" s="676" t="s">
        <v>1867</v>
      </c>
      <c r="E17" s="8" t="s">
        <v>1277</v>
      </c>
      <c r="F17" s="67" t="s">
        <v>286</v>
      </c>
      <c r="G17" s="67" t="s">
        <v>286</v>
      </c>
      <c r="H17" s="67" t="s">
        <v>286</v>
      </c>
      <c r="I17" s="67" t="s">
        <v>286</v>
      </c>
      <c r="J17" s="67" t="s">
        <v>286</v>
      </c>
      <c r="K17" s="67" t="s">
        <v>286</v>
      </c>
      <c r="L17" s="67" t="s">
        <v>286</v>
      </c>
      <c r="M17" s="412"/>
      <c r="N17" s="67" t="s">
        <v>286</v>
      </c>
      <c r="O17" s="67" t="s">
        <v>286</v>
      </c>
      <c r="P17" s="67" t="s">
        <v>286</v>
      </c>
      <c r="Q17" s="67" t="s">
        <v>286</v>
      </c>
      <c r="R17" s="67" t="s">
        <v>286</v>
      </c>
      <c r="S17" s="67" t="s">
        <v>286</v>
      </c>
      <c r="T17" s="67" t="s">
        <v>286</v>
      </c>
      <c r="U17" s="614">
        <f>COUNTIF(F17:L17:N17:T17,"V")/14</f>
        <v>1</v>
      </c>
    </row>
    <row r="18" spans="2:21" ht="15.6" x14ac:dyDescent="0.3">
      <c r="B18" s="6">
        <v>12</v>
      </c>
      <c r="C18" s="682">
        <v>22080303218</v>
      </c>
      <c r="D18" s="677" t="s">
        <v>2040</v>
      </c>
      <c r="E18" s="8" t="s">
        <v>2054</v>
      </c>
      <c r="F18" s="67" t="s">
        <v>286</v>
      </c>
      <c r="G18" s="67" t="s">
        <v>286</v>
      </c>
      <c r="H18" s="67" t="s">
        <v>286</v>
      </c>
      <c r="I18" s="67" t="s">
        <v>286</v>
      </c>
      <c r="J18" s="67" t="s">
        <v>286</v>
      </c>
      <c r="K18" s="67" t="s">
        <v>286</v>
      </c>
      <c r="L18" s="67" t="s">
        <v>286</v>
      </c>
      <c r="M18" s="412"/>
      <c r="N18" s="67" t="s">
        <v>286</v>
      </c>
      <c r="O18" s="67" t="s">
        <v>286</v>
      </c>
      <c r="P18" s="67" t="s">
        <v>286</v>
      </c>
      <c r="Q18" s="67" t="s">
        <v>286</v>
      </c>
      <c r="R18" s="67" t="s">
        <v>286</v>
      </c>
      <c r="S18" s="67" t="s">
        <v>286</v>
      </c>
      <c r="T18" s="67" t="s">
        <v>286</v>
      </c>
      <c r="U18" s="614">
        <f>COUNTIF(F18:L18:N18:T18,"V")/14</f>
        <v>1</v>
      </c>
    </row>
    <row r="19" spans="2:21" ht="31.2" x14ac:dyDescent="0.3">
      <c r="B19" s="6">
        <v>13</v>
      </c>
      <c r="C19" s="682">
        <v>22080303220</v>
      </c>
      <c r="D19" s="678" t="s">
        <v>2041</v>
      </c>
      <c r="E19" s="8" t="s">
        <v>2059</v>
      </c>
      <c r="F19" s="67" t="s">
        <v>286</v>
      </c>
      <c r="G19" s="67" t="s">
        <v>286</v>
      </c>
      <c r="H19" s="67" t="s">
        <v>286</v>
      </c>
      <c r="I19" s="67" t="s">
        <v>286</v>
      </c>
      <c r="J19" s="67" t="s">
        <v>286</v>
      </c>
      <c r="K19" s="67" t="s">
        <v>286</v>
      </c>
      <c r="L19" s="67" t="s">
        <v>286</v>
      </c>
      <c r="M19" s="412"/>
      <c r="N19" s="67" t="s">
        <v>286</v>
      </c>
      <c r="O19" s="67" t="s">
        <v>286</v>
      </c>
      <c r="P19" s="67" t="s">
        <v>286</v>
      </c>
      <c r="Q19" s="67" t="s">
        <v>286</v>
      </c>
      <c r="R19" s="67" t="s">
        <v>286</v>
      </c>
      <c r="S19" s="67" t="s">
        <v>286</v>
      </c>
      <c r="T19" s="67" t="s">
        <v>286</v>
      </c>
      <c r="U19" s="614">
        <f>COUNTIF(F19:L19:N19:T19,"V")/14</f>
        <v>1</v>
      </c>
    </row>
    <row r="20" spans="2:21" ht="28.8" x14ac:dyDescent="0.3">
      <c r="B20" s="6">
        <v>14</v>
      </c>
      <c r="C20" s="682">
        <v>22080304224</v>
      </c>
      <c r="D20" s="678" t="s">
        <v>2042</v>
      </c>
      <c r="E20" s="8" t="s">
        <v>1868</v>
      </c>
      <c r="F20" s="67" t="s">
        <v>286</v>
      </c>
      <c r="G20" s="67" t="s">
        <v>286</v>
      </c>
      <c r="H20" s="67" t="s">
        <v>286</v>
      </c>
      <c r="I20" s="67" t="s">
        <v>286</v>
      </c>
      <c r="J20" s="67" t="s">
        <v>286</v>
      </c>
      <c r="K20" s="67" t="s">
        <v>286</v>
      </c>
      <c r="L20" s="67" t="s">
        <v>286</v>
      </c>
      <c r="M20" s="412"/>
      <c r="N20" s="67" t="s">
        <v>286</v>
      </c>
      <c r="O20" s="67" t="s">
        <v>286</v>
      </c>
      <c r="P20" s="67" t="s">
        <v>286</v>
      </c>
      <c r="Q20" s="67" t="s">
        <v>286</v>
      </c>
      <c r="R20" s="67" t="s">
        <v>286</v>
      </c>
      <c r="S20" s="67" t="s">
        <v>286</v>
      </c>
      <c r="T20" s="67" t="s">
        <v>286</v>
      </c>
      <c r="U20" s="614">
        <f>COUNTIF(F20:L20:N20:T20,"V")/14</f>
        <v>1</v>
      </c>
    </row>
    <row r="21" spans="2:21" ht="31.2" x14ac:dyDescent="0.3">
      <c r="B21" s="6">
        <v>15</v>
      </c>
      <c r="C21" s="682">
        <v>22080304225</v>
      </c>
      <c r="D21" s="676" t="s">
        <v>2043</v>
      </c>
      <c r="E21" s="8" t="s">
        <v>1276</v>
      </c>
      <c r="F21" s="67" t="s">
        <v>2061</v>
      </c>
      <c r="G21" s="67" t="s">
        <v>2061</v>
      </c>
      <c r="H21" s="67" t="s">
        <v>2061</v>
      </c>
      <c r="I21" s="67" t="s">
        <v>2061</v>
      </c>
      <c r="J21" s="67" t="s">
        <v>2061</v>
      </c>
      <c r="K21" s="67" t="s">
        <v>2061</v>
      </c>
      <c r="L21" s="67" t="s">
        <v>2061</v>
      </c>
      <c r="M21" s="412"/>
      <c r="N21" s="67" t="s">
        <v>2061</v>
      </c>
      <c r="O21" s="67" t="s">
        <v>2061</v>
      </c>
      <c r="P21" s="67" t="s">
        <v>2061</v>
      </c>
      <c r="Q21" s="67" t="s">
        <v>2061</v>
      </c>
      <c r="R21" s="67" t="s">
        <v>2061</v>
      </c>
      <c r="S21" s="67" t="s">
        <v>2061</v>
      </c>
      <c r="T21" s="67" t="s">
        <v>286</v>
      </c>
      <c r="U21" s="614">
        <f>COUNTIF(F21:L21:N21:T21,"V")/14</f>
        <v>7.1428571428571425E-2</v>
      </c>
    </row>
    <row r="22" spans="2:21" ht="28.8" x14ac:dyDescent="0.3">
      <c r="B22" s="6">
        <v>16</v>
      </c>
      <c r="C22" s="682">
        <v>22080304226</v>
      </c>
      <c r="D22" s="676" t="s">
        <v>2044</v>
      </c>
      <c r="E22" s="8" t="s">
        <v>2055</v>
      </c>
      <c r="F22" s="67" t="s">
        <v>286</v>
      </c>
      <c r="G22" s="67" t="s">
        <v>286</v>
      </c>
      <c r="H22" s="67" t="s">
        <v>286</v>
      </c>
      <c r="I22" s="67" t="s">
        <v>286</v>
      </c>
      <c r="J22" s="67" t="s">
        <v>286</v>
      </c>
      <c r="K22" s="67" t="s">
        <v>286</v>
      </c>
      <c r="L22" s="67" t="s">
        <v>286</v>
      </c>
      <c r="M22" s="412"/>
      <c r="N22" s="67" t="s">
        <v>286</v>
      </c>
      <c r="O22" s="67" t="s">
        <v>286</v>
      </c>
      <c r="P22" s="67" t="s">
        <v>286</v>
      </c>
      <c r="Q22" s="67" t="s">
        <v>286</v>
      </c>
      <c r="R22" s="67" t="s">
        <v>286</v>
      </c>
      <c r="S22" s="67" t="s">
        <v>286</v>
      </c>
      <c r="T22" s="67" t="s">
        <v>286</v>
      </c>
      <c r="U22" s="614">
        <f>COUNTIF(F22:L22:N22:T22,"V")/14</f>
        <v>1</v>
      </c>
    </row>
    <row r="23" spans="2:21" ht="28.8" x14ac:dyDescent="0.3">
      <c r="B23" s="6">
        <v>17</v>
      </c>
      <c r="C23" s="682">
        <v>22080304232</v>
      </c>
      <c r="D23" s="676" t="s">
        <v>2045</v>
      </c>
      <c r="E23" s="8" t="s">
        <v>1868</v>
      </c>
      <c r="F23" s="67" t="s">
        <v>286</v>
      </c>
      <c r="G23" s="67" t="s">
        <v>286</v>
      </c>
      <c r="H23" s="67" t="s">
        <v>286</v>
      </c>
      <c r="I23" s="67" t="s">
        <v>286</v>
      </c>
      <c r="J23" s="67" t="s">
        <v>286</v>
      </c>
      <c r="K23" s="67" t="s">
        <v>286</v>
      </c>
      <c r="L23" s="67" t="s">
        <v>286</v>
      </c>
      <c r="M23" s="412"/>
      <c r="N23" s="67" t="s">
        <v>286</v>
      </c>
      <c r="O23" s="67" t="s">
        <v>286</v>
      </c>
      <c r="P23" s="67" t="s">
        <v>286</v>
      </c>
      <c r="Q23" s="67" t="s">
        <v>286</v>
      </c>
      <c r="R23" s="67" t="s">
        <v>286</v>
      </c>
      <c r="S23" s="67" t="s">
        <v>286</v>
      </c>
      <c r="T23" s="67" t="s">
        <v>286</v>
      </c>
      <c r="U23" s="614">
        <f>COUNTIF(F23:L23:N23:T23,"V")/14</f>
        <v>1</v>
      </c>
    </row>
    <row r="24" spans="2:21" ht="15.6" x14ac:dyDescent="0.3">
      <c r="B24" s="6">
        <v>18</v>
      </c>
      <c r="C24" s="682">
        <v>22080304233</v>
      </c>
      <c r="D24" s="677" t="s">
        <v>2046</v>
      </c>
      <c r="E24" s="8" t="s">
        <v>2053</v>
      </c>
      <c r="F24" s="67" t="s">
        <v>286</v>
      </c>
      <c r="G24" s="67" t="s">
        <v>286</v>
      </c>
      <c r="H24" s="67" t="s">
        <v>286</v>
      </c>
      <c r="I24" s="67" t="s">
        <v>286</v>
      </c>
      <c r="J24" s="67" t="s">
        <v>286</v>
      </c>
      <c r="K24" s="67" t="s">
        <v>286</v>
      </c>
      <c r="L24" s="67" t="s">
        <v>286</v>
      </c>
      <c r="M24" s="412"/>
      <c r="N24" s="67" t="s">
        <v>286</v>
      </c>
      <c r="O24" s="67" t="s">
        <v>286</v>
      </c>
      <c r="P24" s="67" t="s">
        <v>286</v>
      </c>
      <c r="Q24" s="67" t="s">
        <v>286</v>
      </c>
      <c r="R24" s="67" t="s">
        <v>286</v>
      </c>
      <c r="S24" s="67" t="s">
        <v>286</v>
      </c>
      <c r="T24" s="67" t="s">
        <v>286</v>
      </c>
      <c r="U24" s="614">
        <f>COUNTIF(F24:L24:N24:T24,"V")/14</f>
        <v>1</v>
      </c>
    </row>
    <row r="25" spans="2:21" ht="15.6" x14ac:dyDescent="0.3">
      <c r="B25" s="6">
        <v>19</v>
      </c>
      <c r="C25" s="682">
        <v>22080304239</v>
      </c>
      <c r="D25" s="676" t="s">
        <v>2047</v>
      </c>
      <c r="E25" s="8" t="s">
        <v>2056</v>
      </c>
      <c r="F25" s="67" t="s">
        <v>286</v>
      </c>
      <c r="G25" s="67" t="s">
        <v>286</v>
      </c>
      <c r="H25" s="67" t="s">
        <v>286</v>
      </c>
      <c r="I25" s="67" t="s">
        <v>286</v>
      </c>
      <c r="J25" s="67" t="s">
        <v>286</v>
      </c>
      <c r="K25" s="67" t="s">
        <v>286</v>
      </c>
      <c r="L25" s="67" t="s">
        <v>286</v>
      </c>
      <c r="M25" s="412"/>
      <c r="N25" s="67" t="s">
        <v>286</v>
      </c>
      <c r="O25" s="67" t="s">
        <v>286</v>
      </c>
      <c r="P25" s="67" t="s">
        <v>286</v>
      </c>
      <c r="Q25" s="67" t="s">
        <v>286</v>
      </c>
      <c r="R25" s="67" t="s">
        <v>286</v>
      </c>
      <c r="S25" s="67" t="s">
        <v>286</v>
      </c>
      <c r="T25" s="67" t="s">
        <v>286</v>
      </c>
      <c r="U25" s="614">
        <f>COUNTIF(F25:L25:N25:T25,"V")/14</f>
        <v>1</v>
      </c>
    </row>
    <row r="26" spans="2:21" ht="57.6" x14ac:dyDescent="0.3">
      <c r="B26" s="6">
        <v>20</v>
      </c>
      <c r="C26" s="674">
        <v>22080305242</v>
      </c>
      <c r="D26" s="676" t="s">
        <v>2048</v>
      </c>
      <c r="E26" s="8" t="s">
        <v>2057</v>
      </c>
      <c r="F26" s="67" t="s">
        <v>2061</v>
      </c>
      <c r="G26" s="67" t="s">
        <v>2061</v>
      </c>
      <c r="H26" s="67" t="s">
        <v>2061</v>
      </c>
      <c r="I26" s="67" t="s">
        <v>2061</v>
      </c>
      <c r="J26" s="67" t="s">
        <v>2061</v>
      </c>
      <c r="K26" s="67" t="s">
        <v>2061</v>
      </c>
      <c r="L26" s="67" t="s">
        <v>2061</v>
      </c>
      <c r="M26" s="412"/>
      <c r="N26" s="67" t="s">
        <v>2061</v>
      </c>
      <c r="O26" s="67" t="s">
        <v>2061</v>
      </c>
      <c r="P26" s="67" t="s">
        <v>2061</v>
      </c>
      <c r="Q26" s="67" t="s">
        <v>2061</v>
      </c>
      <c r="R26" s="67" t="s">
        <v>2061</v>
      </c>
      <c r="S26" s="67" t="s">
        <v>2061</v>
      </c>
      <c r="T26" s="67" t="s">
        <v>2061</v>
      </c>
      <c r="U26" s="614">
        <f>COUNTIF(F26:L26:N26:T26,"V")/14</f>
        <v>0</v>
      </c>
    </row>
    <row r="27" spans="2:21" ht="31.2" x14ac:dyDescent="0.3">
      <c r="B27" s="6">
        <v>21</v>
      </c>
      <c r="C27" s="682">
        <v>22080304130</v>
      </c>
      <c r="D27" s="676" t="s">
        <v>1865</v>
      </c>
      <c r="E27" s="8" t="s">
        <v>2059</v>
      </c>
      <c r="F27" s="67" t="s">
        <v>286</v>
      </c>
      <c r="G27" s="67" t="s">
        <v>286</v>
      </c>
      <c r="H27" s="67" t="s">
        <v>286</v>
      </c>
      <c r="I27" s="67" t="s">
        <v>286</v>
      </c>
      <c r="J27" s="67" t="s">
        <v>286</v>
      </c>
      <c r="K27" s="67" t="s">
        <v>286</v>
      </c>
      <c r="L27" s="67" t="s">
        <v>286</v>
      </c>
      <c r="M27" s="412"/>
      <c r="N27" s="67" t="s">
        <v>286</v>
      </c>
      <c r="O27" s="67" t="s">
        <v>286</v>
      </c>
      <c r="P27" s="67" t="s">
        <v>286</v>
      </c>
      <c r="Q27" s="67" t="s">
        <v>286</v>
      </c>
      <c r="R27" s="67" t="s">
        <v>286</v>
      </c>
      <c r="S27" s="67" t="s">
        <v>286</v>
      </c>
      <c r="T27" s="67" t="s">
        <v>286</v>
      </c>
      <c r="U27" s="614">
        <f>COUNTIF(F27:L27:N27:T27,"V")/14</f>
        <v>1</v>
      </c>
    </row>
    <row r="28" spans="2:21" ht="28.8" x14ac:dyDescent="0.3">
      <c r="B28" s="6">
        <v>22</v>
      </c>
      <c r="C28" s="682">
        <v>22080304231</v>
      </c>
      <c r="D28" s="676" t="s">
        <v>2006</v>
      </c>
      <c r="E28" s="8" t="s">
        <v>1868</v>
      </c>
      <c r="F28" s="67" t="s">
        <v>286</v>
      </c>
      <c r="G28" s="67" t="s">
        <v>286</v>
      </c>
      <c r="H28" s="67" t="s">
        <v>286</v>
      </c>
      <c r="I28" s="67" t="s">
        <v>286</v>
      </c>
      <c r="J28" s="67" t="s">
        <v>286</v>
      </c>
      <c r="K28" s="67" t="s">
        <v>286</v>
      </c>
      <c r="L28" s="67" t="s">
        <v>286</v>
      </c>
      <c r="M28" s="412"/>
      <c r="N28" s="67" t="s">
        <v>286</v>
      </c>
      <c r="O28" s="67" t="s">
        <v>286</v>
      </c>
      <c r="P28" s="67" t="s">
        <v>286</v>
      </c>
      <c r="Q28" s="67" t="s">
        <v>286</v>
      </c>
      <c r="R28" s="67" t="s">
        <v>286</v>
      </c>
      <c r="S28" s="67" t="s">
        <v>286</v>
      </c>
      <c r="T28" s="67" t="s">
        <v>286</v>
      </c>
      <c r="U28" s="614">
        <f>COUNTIF(F28:L28:N28:T28,"V")/14</f>
        <v>1</v>
      </c>
    </row>
    <row r="29" spans="2:21" ht="57.6" x14ac:dyDescent="0.3">
      <c r="B29" s="6">
        <v>23</v>
      </c>
      <c r="C29" s="674">
        <v>22080305243</v>
      </c>
      <c r="D29" s="679" t="s">
        <v>2007</v>
      </c>
      <c r="E29" s="8" t="s">
        <v>2058</v>
      </c>
      <c r="F29" s="67" t="s">
        <v>2061</v>
      </c>
      <c r="G29" s="67" t="s">
        <v>2061</v>
      </c>
      <c r="H29" s="67" t="s">
        <v>2061</v>
      </c>
      <c r="I29" s="67" t="s">
        <v>2061</v>
      </c>
      <c r="J29" s="67" t="s">
        <v>2061</v>
      </c>
      <c r="K29" s="67" t="s">
        <v>2061</v>
      </c>
      <c r="L29" s="67" t="s">
        <v>2061</v>
      </c>
      <c r="M29" s="412"/>
      <c r="N29" s="67" t="s">
        <v>2061</v>
      </c>
      <c r="O29" s="67" t="s">
        <v>2061</v>
      </c>
      <c r="P29" s="67" t="s">
        <v>2061</v>
      </c>
      <c r="Q29" s="67" t="s">
        <v>2061</v>
      </c>
      <c r="R29" s="67" t="s">
        <v>2061</v>
      </c>
      <c r="S29" s="67" t="s">
        <v>2061</v>
      </c>
      <c r="T29" s="67" t="s">
        <v>2061</v>
      </c>
      <c r="U29" s="614">
        <f>COUNTIF(F29:L29:N29:T29,"V")/14</f>
        <v>0</v>
      </c>
    </row>
    <row r="30" spans="2:21" x14ac:dyDescent="0.3">
      <c r="B30" s="6" t="s">
        <v>299</v>
      </c>
      <c r="C30" s="683"/>
      <c r="D30" s="8"/>
      <c r="E30" s="8"/>
      <c r="F30" s="67"/>
      <c r="G30" s="67"/>
      <c r="H30" s="67"/>
      <c r="I30" s="67"/>
      <c r="J30" s="67"/>
      <c r="K30" s="67"/>
      <c r="L30" s="67"/>
      <c r="M30" s="412"/>
      <c r="N30" s="67"/>
      <c r="O30" s="67"/>
      <c r="P30" s="67"/>
      <c r="Q30" s="67"/>
      <c r="R30" s="67"/>
      <c r="S30" s="67"/>
      <c r="T30" s="67"/>
      <c r="U30" s="614"/>
    </row>
    <row r="31" spans="2:21" x14ac:dyDescent="0.3">
      <c r="B31" s="770" t="s">
        <v>1168</v>
      </c>
      <c r="C31" s="770"/>
      <c r="D31" s="770"/>
      <c r="E31" s="770"/>
      <c r="F31" s="770"/>
      <c r="G31" s="770"/>
      <c r="H31" s="770"/>
      <c r="I31" s="770"/>
      <c r="J31" s="770"/>
      <c r="K31" s="770"/>
      <c r="L31" s="770"/>
      <c r="M31" s="770"/>
      <c r="N31" s="770"/>
      <c r="O31" s="770"/>
      <c r="P31" s="770"/>
      <c r="Q31" s="770"/>
      <c r="R31" s="770"/>
      <c r="S31" s="769" t="s">
        <v>286</v>
      </c>
      <c r="T31" s="769"/>
      <c r="U31" s="769"/>
    </row>
    <row r="32" spans="2:21" x14ac:dyDescent="0.3">
      <c r="B32" t="s">
        <v>327</v>
      </c>
      <c r="C32" s="684"/>
    </row>
    <row r="33" spans="2:3" x14ac:dyDescent="0.3">
      <c r="B33" t="s">
        <v>734</v>
      </c>
      <c r="C33" s="681"/>
    </row>
    <row r="34" spans="2:3" x14ac:dyDescent="0.3">
      <c r="B34" s="413" t="s">
        <v>735</v>
      </c>
    </row>
  </sheetData>
  <mergeCells count="7">
    <mergeCell ref="S31:U31"/>
    <mergeCell ref="B31:R31"/>
    <mergeCell ref="B5:B6"/>
    <mergeCell ref="C5:C6"/>
    <mergeCell ref="D5:D6"/>
    <mergeCell ref="E5:E6"/>
    <mergeCell ref="F5:T5"/>
  </mergeCells>
  <dataValidations count="2">
    <dataValidation type="list" allowBlank="1" showInputMessage="1" showErrorMessage="1" sqref="N7:T30 F7:L29" xr:uid="{00000000-0002-0000-2B00-000000000000}">
      <formula1>"V, X"</formula1>
    </dataValidation>
    <dataValidation type="list" allowBlank="1" showInputMessage="1" showErrorMessage="1" sqref="S31" xr:uid="{00000000-0002-0000-2B00-000001000000}">
      <formula1>"V"</formula1>
    </dataValidation>
  </dataValidations>
  <pageMargins left="0.7" right="0.7" top="0.75" bottom="0.75" header="0.3" footer="0.3"/>
  <pageSetup paperSize="9" scale="85" orientation="landscape" horizontalDpi="0" verticalDpi="0"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002060"/>
  </sheetPr>
  <dimension ref="B3:O55"/>
  <sheetViews>
    <sheetView showGridLines="0" zoomScaleNormal="100" workbookViewId="0"/>
  </sheetViews>
  <sheetFormatPr defaultColWidth="9.109375" defaultRowHeight="14.4" x14ac:dyDescent="0.3"/>
  <cols>
    <col min="1" max="1" width="1.44140625" customWidth="1"/>
    <col min="2" max="2" width="4.33203125" bestFit="1" customWidth="1"/>
    <col min="3" max="3" width="29" style="669" bestFit="1" customWidth="1"/>
    <col min="4" max="4" width="23.5546875" customWidth="1"/>
    <col min="5" max="9" width="11.5546875" customWidth="1"/>
    <col min="10" max="11" width="11.44140625" customWidth="1"/>
    <col min="12" max="12" width="10.6640625" customWidth="1"/>
    <col min="13" max="13" width="8.44140625" customWidth="1"/>
    <col min="14" max="14" width="10.5546875" customWidth="1"/>
  </cols>
  <sheetData>
    <row r="3" spans="2:15" x14ac:dyDescent="0.3">
      <c r="B3" s="895" t="s">
        <v>736</v>
      </c>
      <c r="C3" s="895"/>
      <c r="D3" s="895"/>
      <c r="E3" s="895"/>
      <c r="F3" s="895"/>
      <c r="G3" s="895"/>
      <c r="H3" s="895"/>
      <c r="I3" s="895"/>
      <c r="J3" s="895"/>
      <c r="K3" s="895"/>
      <c r="L3" s="895"/>
      <c r="M3" s="895"/>
      <c r="N3" s="311"/>
    </row>
    <row r="5" spans="2:15" ht="14.4" customHeight="1" x14ac:dyDescent="0.3">
      <c r="B5" s="859" t="s">
        <v>287</v>
      </c>
      <c r="C5" s="881" t="s">
        <v>700</v>
      </c>
      <c r="D5" s="859" t="s">
        <v>737</v>
      </c>
      <c r="E5" s="782" t="s">
        <v>738</v>
      </c>
      <c r="F5" s="856"/>
      <c r="G5" s="856"/>
      <c r="H5" s="856"/>
      <c r="I5" s="856"/>
      <c r="J5" s="856"/>
      <c r="K5" s="856"/>
      <c r="L5" s="783"/>
      <c r="M5" s="898" t="s">
        <v>739</v>
      </c>
      <c r="N5" s="898"/>
      <c r="O5" s="87"/>
    </row>
    <row r="6" spans="2:15" x14ac:dyDescent="0.3">
      <c r="B6" s="896"/>
      <c r="C6" s="897"/>
      <c r="D6" s="896"/>
      <c r="E6" s="861" t="s">
        <v>740</v>
      </c>
      <c r="F6" s="862"/>
      <c r="G6" s="861" t="s">
        <v>741</v>
      </c>
      <c r="H6" s="862"/>
      <c r="I6" s="782" t="s">
        <v>742</v>
      </c>
      <c r="J6" s="783"/>
      <c r="K6" s="861" t="s">
        <v>743</v>
      </c>
      <c r="L6" s="862"/>
      <c r="M6" s="310" t="s">
        <v>233</v>
      </c>
      <c r="N6" s="310" t="s">
        <v>234</v>
      </c>
    </row>
    <row r="7" spans="2:15" x14ac:dyDescent="0.3">
      <c r="B7" s="860"/>
      <c r="C7" s="882"/>
      <c r="D7" s="860"/>
      <c r="E7" s="310" t="s">
        <v>744</v>
      </c>
      <c r="F7" s="310" t="s">
        <v>745</v>
      </c>
      <c r="G7" s="310" t="s">
        <v>744</v>
      </c>
      <c r="H7" s="310" t="s">
        <v>745</v>
      </c>
      <c r="I7" s="310" t="s">
        <v>744</v>
      </c>
      <c r="J7" s="310" t="s">
        <v>745</v>
      </c>
      <c r="K7" s="310" t="s">
        <v>744</v>
      </c>
      <c r="L7" s="310" t="s">
        <v>745</v>
      </c>
      <c r="M7" s="310"/>
      <c r="N7" s="310"/>
    </row>
    <row r="8" spans="2:15" ht="31.2" x14ac:dyDescent="0.3">
      <c r="B8" s="6">
        <v>1</v>
      </c>
      <c r="C8" s="674">
        <v>22080302202</v>
      </c>
      <c r="D8" s="676" t="s">
        <v>2031</v>
      </c>
      <c r="E8" s="67" t="s">
        <v>286</v>
      </c>
      <c r="F8" s="67"/>
      <c r="G8" s="67" t="s">
        <v>286</v>
      </c>
      <c r="H8" s="67"/>
      <c r="I8" s="67" t="s">
        <v>286</v>
      </c>
      <c r="J8" s="67"/>
      <c r="K8" s="67" t="s">
        <v>286</v>
      </c>
      <c r="L8" s="67"/>
      <c r="M8" s="67" t="s">
        <v>286</v>
      </c>
      <c r="N8" s="67"/>
    </row>
    <row r="9" spans="2:15" ht="15.6" x14ac:dyDescent="0.3">
      <c r="B9" s="6">
        <v>2</v>
      </c>
      <c r="C9" s="674">
        <v>22080302205</v>
      </c>
      <c r="D9" s="676" t="s">
        <v>2032</v>
      </c>
      <c r="E9" s="67" t="s">
        <v>286</v>
      </c>
      <c r="F9" s="67"/>
      <c r="G9" s="67" t="s">
        <v>286</v>
      </c>
      <c r="H9" s="67"/>
      <c r="I9" s="67" t="s">
        <v>286</v>
      </c>
      <c r="J9" s="67"/>
      <c r="K9" s="67" t="s">
        <v>286</v>
      </c>
      <c r="L9" s="67"/>
      <c r="M9" s="67" t="s">
        <v>286</v>
      </c>
      <c r="N9" s="67"/>
    </row>
    <row r="10" spans="2:15" ht="31.2" x14ac:dyDescent="0.3">
      <c r="B10" s="6">
        <v>3</v>
      </c>
      <c r="C10" s="674">
        <v>22080302206</v>
      </c>
      <c r="D10" s="676" t="s">
        <v>2033</v>
      </c>
      <c r="E10" s="67" t="s">
        <v>286</v>
      </c>
      <c r="F10" s="67"/>
      <c r="G10" s="67" t="s">
        <v>286</v>
      </c>
      <c r="H10" s="67"/>
      <c r="I10" s="67" t="s">
        <v>286</v>
      </c>
      <c r="J10" s="67"/>
      <c r="K10" s="67" t="s">
        <v>286</v>
      </c>
      <c r="L10" s="67"/>
      <c r="M10" s="67" t="s">
        <v>286</v>
      </c>
      <c r="N10" s="67"/>
    </row>
    <row r="11" spans="2:15" ht="15.6" x14ac:dyDescent="0.3">
      <c r="B11" s="6">
        <v>4</v>
      </c>
      <c r="C11" s="674">
        <v>22080302207</v>
      </c>
      <c r="D11" s="676" t="s">
        <v>2034</v>
      </c>
      <c r="E11" s="67" t="s">
        <v>286</v>
      </c>
      <c r="F11" s="67"/>
      <c r="G11" s="67" t="s">
        <v>286</v>
      </c>
      <c r="H11" s="67"/>
      <c r="I11" s="67" t="s">
        <v>286</v>
      </c>
      <c r="J11" s="67"/>
      <c r="K11" s="67" t="s">
        <v>286</v>
      </c>
      <c r="L11" s="67"/>
      <c r="M11" s="67" t="s">
        <v>286</v>
      </c>
      <c r="N11" s="67"/>
    </row>
    <row r="12" spans="2:15" ht="15.6" x14ac:dyDescent="0.3">
      <c r="B12" s="6">
        <v>5</v>
      </c>
      <c r="C12" s="674">
        <v>22080302208</v>
      </c>
      <c r="D12" s="676" t="s">
        <v>1885</v>
      </c>
      <c r="E12" s="67" t="s">
        <v>286</v>
      </c>
      <c r="F12" s="67"/>
      <c r="G12" s="67" t="s">
        <v>286</v>
      </c>
      <c r="H12" s="67"/>
      <c r="I12" s="67" t="s">
        <v>286</v>
      </c>
      <c r="J12" s="67"/>
      <c r="K12" s="67" t="s">
        <v>286</v>
      </c>
      <c r="L12" s="67"/>
      <c r="M12" s="67" t="s">
        <v>286</v>
      </c>
      <c r="N12" s="67"/>
    </row>
    <row r="13" spans="2:15" ht="15.6" x14ac:dyDescent="0.3">
      <c r="B13" s="685">
        <v>6</v>
      </c>
      <c r="C13" s="686">
        <v>22000001201</v>
      </c>
      <c r="D13" s="687" t="s">
        <v>2035</v>
      </c>
      <c r="E13" s="303"/>
      <c r="F13" s="303"/>
      <c r="G13" s="303"/>
      <c r="H13" s="303"/>
      <c r="I13" s="303"/>
      <c r="J13" s="303"/>
      <c r="K13" s="303"/>
      <c r="L13" s="303"/>
      <c r="M13" s="303"/>
      <c r="N13" s="303" t="s">
        <v>286</v>
      </c>
    </row>
    <row r="14" spans="2:15" ht="15.6" x14ac:dyDescent="0.3">
      <c r="B14" s="685">
        <v>7</v>
      </c>
      <c r="C14" s="686">
        <v>22000001202</v>
      </c>
      <c r="D14" s="687" t="s">
        <v>2036</v>
      </c>
      <c r="E14" s="303"/>
      <c r="F14" s="303"/>
      <c r="G14" s="303"/>
      <c r="H14" s="303"/>
      <c r="I14" s="303"/>
      <c r="J14" s="303"/>
      <c r="K14" s="303"/>
      <c r="L14" s="303"/>
      <c r="M14" s="303"/>
      <c r="N14" s="303" t="s">
        <v>286</v>
      </c>
    </row>
    <row r="15" spans="2:15" ht="15.6" x14ac:dyDescent="0.3">
      <c r="B15" s="6">
        <v>8</v>
      </c>
      <c r="C15" s="682">
        <v>22080303212</v>
      </c>
      <c r="D15" s="676" t="s">
        <v>2037</v>
      </c>
      <c r="E15" s="67"/>
      <c r="F15" s="67"/>
      <c r="G15" s="67"/>
      <c r="H15" s="67"/>
      <c r="I15" s="67"/>
      <c r="J15" s="67"/>
      <c r="K15" s="67"/>
      <c r="L15" s="67"/>
      <c r="M15" s="67"/>
      <c r="N15" s="67" t="s">
        <v>286</v>
      </c>
    </row>
    <row r="16" spans="2:15" ht="31.2" x14ac:dyDescent="0.3">
      <c r="B16" s="6">
        <v>9</v>
      </c>
      <c r="C16" s="682">
        <v>22080303214</v>
      </c>
      <c r="D16" s="676" t="s">
        <v>2038</v>
      </c>
      <c r="E16" s="67"/>
      <c r="F16" s="67"/>
      <c r="G16" s="67"/>
      <c r="H16" s="67"/>
      <c r="I16" s="67"/>
      <c r="J16" s="67"/>
      <c r="K16" s="67"/>
      <c r="L16" s="67"/>
      <c r="M16" s="67"/>
      <c r="N16" s="67" t="s">
        <v>286</v>
      </c>
    </row>
    <row r="17" spans="2:14" ht="15.6" x14ac:dyDescent="0.3">
      <c r="B17" s="6">
        <v>10</v>
      </c>
      <c r="C17" s="682">
        <v>22080303216</v>
      </c>
      <c r="D17" s="676" t="s">
        <v>2039</v>
      </c>
      <c r="E17" s="67" t="s">
        <v>286</v>
      </c>
      <c r="F17" s="67"/>
      <c r="G17" s="67" t="s">
        <v>286</v>
      </c>
      <c r="H17" s="67"/>
      <c r="I17" s="67" t="s">
        <v>286</v>
      </c>
      <c r="J17" s="67"/>
      <c r="K17" s="67" t="s">
        <v>286</v>
      </c>
      <c r="L17" s="67"/>
      <c r="M17" s="67" t="s">
        <v>286</v>
      </c>
      <c r="N17" s="67"/>
    </row>
    <row r="18" spans="2:14" ht="15.6" x14ac:dyDescent="0.3">
      <c r="B18" s="6">
        <v>11</v>
      </c>
      <c r="C18" s="682">
        <v>22080303217</v>
      </c>
      <c r="D18" s="676" t="s">
        <v>1867</v>
      </c>
      <c r="E18" s="67" t="s">
        <v>286</v>
      </c>
      <c r="F18" s="67"/>
      <c r="G18" s="67" t="s">
        <v>286</v>
      </c>
      <c r="H18" s="67"/>
      <c r="I18" s="67" t="s">
        <v>286</v>
      </c>
      <c r="J18" s="67"/>
      <c r="K18" s="67" t="s">
        <v>286</v>
      </c>
      <c r="L18" s="67"/>
      <c r="M18" s="67" t="s">
        <v>286</v>
      </c>
      <c r="N18" s="67"/>
    </row>
    <row r="19" spans="2:14" ht="15.6" x14ac:dyDescent="0.3">
      <c r="B19" s="6">
        <v>12</v>
      </c>
      <c r="C19" s="682">
        <v>22080303218</v>
      </c>
      <c r="D19" s="677" t="s">
        <v>2040</v>
      </c>
      <c r="E19" s="67" t="s">
        <v>286</v>
      </c>
      <c r="F19" s="67"/>
      <c r="G19" s="67" t="s">
        <v>286</v>
      </c>
      <c r="H19" s="67"/>
      <c r="I19" s="67" t="s">
        <v>286</v>
      </c>
      <c r="J19" s="67"/>
      <c r="K19" s="67" t="s">
        <v>286</v>
      </c>
      <c r="L19" s="67"/>
      <c r="M19" s="67" t="s">
        <v>286</v>
      </c>
      <c r="N19" s="67"/>
    </row>
    <row r="20" spans="2:14" ht="31.2" x14ac:dyDescent="0.3">
      <c r="B20" s="6">
        <v>13</v>
      </c>
      <c r="C20" s="682">
        <v>22080303220</v>
      </c>
      <c r="D20" s="678" t="s">
        <v>2041</v>
      </c>
      <c r="E20" s="67" t="s">
        <v>286</v>
      </c>
      <c r="F20" s="67"/>
      <c r="G20" s="67" t="s">
        <v>286</v>
      </c>
      <c r="H20" s="67"/>
      <c r="I20" s="67" t="s">
        <v>286</v>
      </c>
      <c r="J20" s="67"/>
      <c r="K20" s="67" t="s">
        <v>286</v>
      </c>
      <c r="L20" s="67"/>
      <c r="M20" s="67" t="s">
        <v>286</v>
      </c>
      <c r="N20" s="67"/>
    </row>
    <row r="21" spans="2:14" ht="15.6" x14ac:dyDescent="0.3">
      <c r="B21" s="6">
        <v>14</v>
      </c>
      <c r="C21" s="682">
        <v>22080304224</v>
      </c>
      <c r="D21" s="678" t="s">
        <v>2042</v>
      </c>
      <c r="E21" s="67" t="s">
        <v>286</v>
      </c>
      <c r="F21" s="67"/>
      <c r="G21" s="67" t="s">
        <v>286</v>
      </c>
      <c r="H21" s="67"/>
      <c r="I21" s="67" t="s">
        <v>286</v>
      </c>
      <c r="J21" s="67"/>
      <c r="K21" s="67" t="s">
        <v>286</v>
      </c>
      <c r="L21" s="67"/>
      <c r="M21" s="67" t="s">
        <v>286</v>
      </c>
      <c r="N21" s="67"/>
    </row>
    <row r="22" spans="2:14" ht="31.2" x14ac:dyDescent="0.3">
      <c r="B22" s="6">
        <v>15</v>
      </c>
      <c r="C22" s="682">
        <v>22080304225</v>
      </c>
      <c r="D22" s="676" t="s">
        <v>2043</v>
      </c>
      <c r="E22" s="67"/>
      <c r="F22" s="67"/>
      <c r="G22" s="67"/>
      <c r="H22" s="67"/>
      <c r="I22" s="67"/>
      <c r="J22" s="67"/>
      <c r="K22" s="67"/>
      <c r="L22" s="67"/>
      <c r="M22" s="67"/>
      <c r="N22" s="67" t="s">
        <v>286</v>
      </c>
    </row>
    <row r="23" spans="2:14" ht="15.6" x14ac:dyDescent="0.3">
      <c r="B23" s="6">
        <v>16</v>
      </c>
      <c r="C23" s="682">
        <v>22080304226</v>
      </c>
      <c r="D23" s="676" t="s">
        <v>2044</v>
      </c>
      <c r="E23" s="67" t="s">
        <v>286</v>
      </c>
      <c r="F23" s="67"/>
      <c r="G23" s="67" t="s">
        <v>286</v>
      </c>
      <c r="H23" s="67"/>
      <c r="I23" s="67" t="s">
        <v>286</v>
      </c>
      <c r="J23" s="67"/>
      <c r="K23" s="67" t="s">
        <v>286</v>
      </c>
      <c r="L23" s="67"/>
      <c r="M23" s="67" t="s">
        <v>286</v>
      </c>
      <c r="N23" s="67"/>
    </row>
    <row r="24" spans="2:14" ht="15.6" x14ac:dyDescent="0.3">
      <c r="B24" s="6">
        <v>17</v>
      </c>
      <c r="C24" s="682">
        <v>22080304232</v>
      </c>
      <c r="D24" s="676" t="s">
        <v>2045</v>
      </c>
      <c r="E24" s="67" t="s">
        <v>286</v>
      </c>
      <c r="F24" s="67"/>
      <c r="G24" s="67" t="s">
        <v>286</v>
      </c>
      <c r="H24" s="67"/>
      <c r="I24" s="67" t="s">
        <v>286</v>
      </c>
      <c r="J24" s="67"/>
      <c r="K24" s="67" t="s">
        <v>286</v>
      </c>
      <c r="L24" s="67"/>
      <c r="M24" s="67" t="s">
        <v>286</v>
      </c>
      <c r="N24" s="67"/>
    </row>
    <row r="25" spans="2:14" ht="15.6" x14ac:dyDescent="0.3">
      <c r="B25" s="6">
        <v>18</v>
      </c>
      <c r="C25" s="682">
        <v>22080304233</v>
      </c>
      <c r="D25" s="677" t="s">
        <v>2046</v>
      </c>
      <c r="E25" s="67" t="s">
        <v>286</v>
      </c>
      <c r="F25" s="67"/>
      <c r="G25" s="67" t="s">
        <v>286</v>
      </c>
      <c r="H25" s="67"/>
      <c r="I25" s="67" t="s">
        <v>286</v>
      </c>
      <c r="J25" s="67"/>
      <c r="K25" s="67" t="s">
        <v>286</v>
      </c>
      <c r="L25" s="67"/>
      <c r="M25" s="67" t="s">
        <v>286</v>
      </c>
      <c r="N25" s="67"/>
    </row>
    <row r="26" spans="2:14" ht="15.6" x14ac:dyDescent="0.3">
      <c r="B26" s="6">
        <v>19</v>
      </c>
      <c r="C26" s="682">
        <v>22080304239</v>
      </c>
      <c r="D26" s="676" t="s">
        <v>2047</v>
      </c>
      <c r="E26" s="67" t="s">
        <v>286</v>
      </c>
      <c r="F26" s="67"/>
      <c r="G26" s="67" t="s">
        <v>286</v>
      </c>
      <c r="H26" s="67"/>
      <c r="I26" s="67" t="s">
        <v>286</v>
      </c>
      <c r="J26" s="67"/>
      <c r="K26" s="67" t="s">
        <v>286</v>
      </c>
      <c r="L26" s="67"/>
      <c r="M26" s="67" t="s">
        <v>286</v>
      </c>
      <c r="N26" s="67"/>
    </row>
    <row r="27" spans="2:14" ht="15.6" x14ac:dyDescent="0.3">
      <c r="B27" s="6">
        <v>20</v>
      </c>
      <c r="C27" s="674">
        <v>22080305242</v>
      </c>
      <c r="D27" s="676" t="s">
        <v>2048</v>
      </c>
      <c r="E27" s="67"/>
      <c r="F27" s="67"/>
      <c r="G27" s="67"/>
      <c r="H27" s="67"/>
      <c r="I27" s="67"/>
      <c r="J27" s="67"/>
      <c r="K27" s="67"/>
      <c r="L27" s="67"/>
      <c r="M27" s="67"/>
      <c r="N27" s="67" t="s">
        <v>286</v>
      </c>
    </row>
    <row r="28" spans="2:14" ht="31.2" x14ac:dyDescent="0.3">
      <c r="B28" s="6">
        <v>21</v>
      </c>
      <c r="C28" s="682">
        <v>22080304130</v>
      </c>
      <c r="D28" s="676" t="s">
        <v>1865</v>
      </c>
      <c r="E28" s="67" t="s">
        <v>286</v>
      </c>
      <c r="F28" s="67"/>
      <c r="G28" s="67" t="s">
        <v>286</v>
      </c>
      <c r="H28" s="67"/>
      <c r="I28" s="67" t="s">
        <v>286</v>
      </c>
      <c r="J28" s="67"/>
      <c r="K28" s="67" t="s">
        <v>286</v>
      </c>
      <c r="L28" s="67"/>
      <c r="M28" s="67" t="s">
        <v>286</v>
      </c>
      <c r="N28" s="67"/>
    </row>
    <row r="29" spans="2:14" ht="15.6" x14ac:dyDescent="0.3">
      <c r="B29" s="6">
        <v>22</v>
      </c>
      <c r="C29" s="682">
        <v>22080304231</v>
      </c>
      <c r="D29" s="676" t="s">
        <v>2006</v>
      </c>
      <c r="E29" s="67" t="s">
        <v>286</v>
      </c>
      <c r="F29" s="67"/>
      <c r="G29" s="67" t="s">
        <v>286</v>
      </c>
      <c r="H29" s="67"/>
      <c r="I29" s="67" t="s">
        <v>286</v>
      </c>
      <c r="J29" s="67"/>
      <c r="K29" s="67" t="s">
        <v>286</v>
      </c>
      <c r="L29" s="67"/>
      <c r="M29" s="67" t="s">
        <v>286</v>
      </c>
      <c r="N29" s="67"/>
    </row>
    <row r="30" spans="2:14" ht="15.6" x14ac:dyDescent="0.3">
      <c r="B30" s="6">
        <v>23</v>
      </c>
      <c r="C30" s="674">
        <v>22080305243</v>
      </c>
      <c r="D30" s="679" t="s">
        <v>2007</v>
      </c>
      <c r="E30" s="67"/>
      <c r="F30" s="67"/>
      <c r="G30" s="67"/>
      <c r="H30" s="67"/>
      <c r="I30" s="67"/>
      <c r="J30" s="67"/>
      <c r="K30" s="67"/>
      <c r="L30" s="67"/>
      <c r="M30" s="67"/>
      <c r="N30" s="67" t="s">
        <v>286</v>
      </c>
    </row>
    <row r="31" spans="2:14" x14ac:dyDescent="0.3">
      <c r="B31" s="67"/>
      <c r="C31" s="693"/>
      <c r="D31" s="67"/>
      <c r="E31" s="67"/>
      <c r="F31" s="67"/>
      <c r="G31" s="67"/>
      <c r="H31" s="67"/>
      <c r="I31" s="67"/>
      <c r="J31" s="67"/>
      <c r="K31" s="67"/>
      <c r="L31" s="67"/>
      <c r="M31" s="67"/>
      <c r="N31" s="67"/>
    </row>
    <row r="32" spans="2:14" x14ac:dyDescent="0.3">
      <c r="B32" s="898" t="s">
        <v>348</v>
      </c>
      <c r="C32" s="898"/>
      <c r="D32" s="898"/>
      <c r="E32" s="502">
        <f t="shared" ref="E32:L32" si="0">COUNTIF(E8:E31,"V")</f>
        <v>16</v>
      </c>
      <c r="F32" s="502">
        <f t="shared" si="0"/>
        <v>0</v>
      </c>
      <c r="G32" s="502">
        <f t="shared" si="0"/>
        <v>16</v>
      </c>
      <c r="H32" s="502">
        <f t="shared" si="0"/>
        <v>0</v>
      </c>
      <c r="I32" s="502">
        <f t="shared" si="0"/>
        <v>16</v>
      </c>
      <c r="J32" s="502">
        <f t="shared" si="0"/>
        <v>0</v>
      </c>
      <c r="K32" s="502">
        <f t="shared" si="0"/>
        <v>16</v>
      </c>
      <c r="L32" s="502">
        <f t="shared" si="0"/>
        <v>0</v>
      </c>
      <c r="M32" s="397"/>
      <c r="N32" s="397"/>
    </row>
    <row r="33" spans="2:14" x14ac:dyDescent="0.3">
      <c r="B33" s="898" t="s">
        <v>677</v>
      </c>
      <c r="C33" s="898"/>
      <c r="D33" s="898"/>
      <c r="E33" s="502">
        <f>E32/($E32+$F32)</f>
        <v>1</v>
      </c>
      <c r="F33" s="502">
        <f>F32/($E32+$F32)</f>
        <v>0</v>
      </c>
      <c r="G33" s="502">
        <f>G32/($G32+$H32)</f>
        <v>1</v>
      </c>
      <c r="H33" s="502">
        <f>H32/($G32+$H32)</f>
        <v>0</v>
      </c>
      <c r="I33" s="502">
        <f>I32/($I32+$J32)</f>
        <v>1</v>
      </c>
      <c r="J33" s="502">
        <f>J32/($I32+$J32)</f>
        <v>0</v>
      </c>
      <c r="K33" s="502">
        <f>K32/($K32+$L32)</f>
        <v>1</v>
      </c>
      <c r="L33" s="502">
        <f>L32/($K32+$L32)</f>
        <v>0</v>
      </c>
      <c r="M33" s="397"/>
      <c r="N33" s="397"/>
    </row>
    <row r="34" spans="2:14" x14ac:dyDescent="0.3">
      <c r="B34" s="831" t="s">
        <v>1168</v>
      </c>
      <c r="C34" s="832"/>
      <c r="D34" s="832"/>
      <c r="E34" s="832"/>
      <c r="F34" s="832"/>
      <c r="G34" s="832"/>
      <c r="H34" s="832"/>
      <c r="I34" s="832"/>
      <c r="J34" s="832"/>
      <c r="K34" s="832"/>
      <c r="L34" s="833"/>
      <c r="M34" s="885" t="s">
        <v>286</v>
      </c>
      <c r="N34" s="886"/>
    </row>
    <row r="36" spans="2:14" x14ac:dyDescent="0.3">
      <c r="C36" s="669" t="s">
        <v>746</v>
      </c>
      <c r="D36" t="s">
        <v>747</v>
      </c>
    </row>
    <row r="37" spans="2:14" x14ac:dyDescent="0.3">
      <c r="C37" s="669" t="s">
        <v>748</v>
      </c>
      <c r="D37" t="s">
        <v>749</v>
      </c>
    </row>
    <row r="39" spans="2:14" ht="15" thickBot="1" x14ac:dyDescent="0.35"/>
    <row r="40" spans="2:14" x14ac:dyDescent="0.3">
      <c r="C40" s="694" t="s">
        <v>697</v>
      </c>
      <c r="D40" s="324"/>
      <c r="E40" s="153"/>
      <c r="F40" s="153"/>
      <c r="G40" s="153"/>
      <c r="H40" s="153"/>
      <c r="I40" s="153"/>
      <c r="J40" s="153"/>
      <c r="K40" s="153"/>
      <c r="L40" s="153"/>
      <c r="M40" s="153"/>
      <c r="N40" s="154"/>
    </row>
    <row r="41" spans="2:14" x14ac:dyDescent="0.3">
      <c r="C41" s="744" t="s">
        <v>2060</v>
      </c>
      <c r="D41" s="764"/>
      <c r="E41" s="764"/>
      <c r="F41" s="764"/>
      <c r="G41" s="764"/>
      <c r="H41" s="764"/>
      <c r="I41" s="764"/>
      <c r="J41" s="764"/>
      <c r="K41" s="764"/>
      <c r="L41" s="764"/>
      <c r="M41" s="764"/>
      <c r="N41" s="765"/>
    </row>
    <row r="42" spans="2:14" x14ac:dyDescent="0.3">
      <c r="C42" s="804"/>
      <c r="D42" s="764"/>
      <c r="E42" s="764"/>
      <c r="F42" s="764"/>
      <c r="G42" s="764"/>
      <c r="H42" s="764"/>
      <c r="I42" s="764"/>
      <c r="J42" s="764"/>
      <c r="K42" s="764"/>
      <c r="L42" s="764"/>
      <c r="M42" s="764"/>
      <c r="N42" s="765"/>
    </row>
    <row r="43" spans="2:14" x14ac:dyDescent="0.3">
      <c r="C43" s="804"/>
      <c r="D43" s="764"/>
      <c r="E43" s="764"/>
      <c r="F43" s="764"/>
      <c r="G43" s="764"/>
      <c r="H43" s="764"/>
      <c r="I43" s="764"/>
      <c r="J43" s="764"/>
      <c r="K43" s="764"/>
      <c r="L43" s="764"/>
      <c r="M43" s="764"/>
      <c r="N43" s="765"/>
    </row>
    <row r="44" spans="2:14" x14ac:dyDescent="0.3">
      <c r="C44" s="804"/>
      <c r="D44" s="764"/>
      <c r="E44" s="764"/>
      <c r="F44" s="764"/>
      <c r="G44" s="764"/>
      <c r="H44" s="764"/>
      <c r="I44" s="764"/>
      <c r="J44" s="764"/>
      <c r="K44" s="764"/>
      <c r="L44" s="764"/>
      <c r="M44" s="764"/>
      <c r="N44" s="765"/>
    </row>
    <row r="45" spans="2:14" x14ac:dyDescent="0.3">
      <c r="C45" s="804"/>
      <c r="D45" s="764"/>
      <c r="E45" s="764"/>
      <c r="F45" s="764"/>
      <c r="G45" s="764"/>
      <c r="H45" s="764"/>
      <c r="I45" s="764"/>
      <c r="J45" s="764"/>
      <c r="K45" s="764"/>
      <c r="L45" s="764"/>
      <c r="M45" s="764"/>
      <c r="N45" s="765"/>
    </row>
    <row r="46" spans="2:14" x14ac:dyDescent="0.3">
      <c r="C46" s="804"/>
      <c r="D46" s="764"/>
      <c r="E46" s="764"/>
      <c r="F46" s="764"/>
      <c r="G46" s="764"/>
      <c r="H46" s="764"/>
      <c r="I46" s="764"/>
      <c r="J46" s="764"/>
      <c r="K46" s="764"/>
      <c r="L46" s="764"/>
      <c r="M46" s="764"/>
      <c r="N46" s="765"/>
    </row>
    <row r="47" spans="2:14" x14ac:dyDescent="0.3">
      <c r="C47" s="804"/>
      <c r="D47" s="764"/>
      <c r="E47" s="764"/>
      <c r="F47" s="764"/>
      <c r="G47" s="764"/>
      <c r="H47" s="764"/>
      <c r="I47" s="764"/>
      <c r="J47" s="764"/>
      <c r="K47" s="764"/>
      <c r="L47" s="764"/>
      <c r="M47" s="764"/>
      <c r="N47" s="765"/>
    </row>
    <row r="48" spans="2:14" x14ac:dyDescent="0.3">
      <c r="C48" s="804"/>
      <c r="D48" s="764"/>
      <c r="E48" s="764"/>
      <c r="F48" s="764"/>
      <c r="G48" s="764"/>
      <c r="H48" s="764"/>
      <c r="I48" s="764"/>
      <c r="J48" s="764"/>
      <c r="K48" s="764"/>
      <c r="L48" s="764"/>
      <c r="M48" s="764"/>
      <c r="N48" s="765"/>
    </row>
    <row r="49" spans="3:14" x14ac:dyDescent="0.3">
      <c r="C49" s="804"/>
      <c r="D49" s="764"/>
      <c r="E49" s="764"/>
      <c r="F49" s="764"/>
      <c r="G49" s="764"/>
      <c r="H49" s="764"/>
      <c r="I49" s="764"/>
      <c r="J49" s="764"/>
      <c r="K49" s="764"/>
      <c r="L49" s="764"/>
      <c r="M49" s="764"/>
      <c r="N49" s="765"/>
    </row>
    <row r="50" spans="3:14" x14ac:dyDescent="0.3">
      <c r="C50" s="804"/>
      <c r="D50" s="764"/>
      <c r="E50" s="764"/>
      <c r="F50" s="764"/>
      <c r="G50" s="764"/>
      <c r="H50" s="764"/>
      <c r="I50" s="764"/>
      <c r="J50" s="764"/>
      <c r="K50" s="764"/>
      <c r="L50" s="764"/>
      <c r="M50" s="764"/>
      <c r="N50" s="765"/>
    </row>
    <row r="51" spans="3:14" x14ac:dyDescent="0.3">
      <c r="C51" s="804"/>
      <c r="D51" s="764"/>
      <c r="E51" s="764"/>
      <c r="F51" s="764"/>
      <c r="G51" s="764"/>
      <c r="H51" s="764"/>
      <c r="I51" s="764"/>
      <c r="J51" s="764"/>
      <c r="K51" s="764"/>
      <c r="L51" s="764"/>
      <c r="M51" s="764"/>
      <c r="N51" s="765"/>
    </row>
    <row r="52" spans="3:14" x14ac:dyDescent="0.3">
      <c r="C52" s="804"/>
      <c r="D52" s="764"/>
      <c r="E52" s="764"/>
      <c r="F52" s="764"/>
      <c r="G52" s="764"/>
      <c r="H52" s="764"/>
      <c r="I52" s="764"/>
      <c r="J52" s="764"/>
      <c r="K52" s="764"/>
      <c r="L52" s="764"/>
      <c r="M52" s="764"/>
      <c r="N52" s="765"/>
    </row>
    <row r="53" spans="3:14" x14ac:dyDescent="0.3">
      <c r="C53" s="804"/>
      <c r="D53" s="764"/>
      <c r="E53" s="764"/>
      <c r="F53" s="764"/>
      <c r="G53" s="764"/>
      <c r="H53" s="764"/>
      <c r="I53" s="764"/>
      <c r="J53" s="764"/>
      <c r="K53" s="764"/>
      <c r="L53" s="764"/>
      <c r="M53" s="764"/>
      <c r="N53" s="765"/>
    </row>
    <row r="54" spans="3:14" x14ac:dyDescent="0.3">
      <c r="C54" s="804"/>
      <c r="D54" s="764"/>
      <c r="E54" s="764"/>
      <c r="F54" s="764"/>
      <c r="G54" s="764"/>
      <c r="H54" s="764"/>
      <c r="I54" s="764"/>
      <c r="J54" s="764"/>
      <c r="K54" s="764"/>
      <c r="L54" s="764"/>
      <c r="M54" s="764"/>
      <c r="N54" s="765"/>
    </row>
    <row r="55" spans="3:14" ht="15" thickBot="1" x14ac:dyDescent="0.35">
      <c r="C55" s="805"/>
      <c r="D55" s="755"/>
      <c r="E55" s="755"/>
      <c r="F55" s="755"/>
      <c r="G55" s="755"/>
      <c r="H55" s="755"/>
      <c r="I55" s="755"/>
      <c r="J55" s="755"/>
      <c r="K55" s="755"/>
      <c r="L55" s="755"/>
      <c r="M55" s="755"/>
      <c r="N55" s="756"/>
    </row>
  </sheetData>
  <mergeCells count="15">
    <mergeCell ref="C41:N55"/>
    <mergeCell ref="M34:N34"/>
    <mergeCell ref="B34:L34"/>
    <mergeCell ref="B32:D32"/>
    <mergeCell ref="B33:D33"/>
    <mergeCell ref="B3:M3"/>
    <mergeCell ref="B5:B7"/>
    <mergeCell ref="C5:C7"/>
    <mergeCell ref="D5:D7"/>
    <mergeCell ref="E5:L5"/>
    <mergeCell ref="M5:N5"/>
    <mergeCell ref="E6:F6"/>
    <mergeCell ref="G6:H6"/>
    <mergeCell ref="I6:J6"/>
    <mergeCell ref="K6:L6"/>
  </mergeCells>
  <dataValidations count="1">
    <dataValidation type="list" allowBlank="1" showInputMessage="1" showErrorMessage="1" sqref="M34 E8:N31" xr:uid="{00000000-0002-0000-2C00-000000000000}">
      <formula1>"V"</formula1>
    </dataValidation>
  </dataValidations>
  <pageMargins left="0.7" right="0.7" top="0.75" bottom="0.75" header="0.3" footer="0.3"/>
  <pageSetup paperSize="9" scale="80" orientation="landscape" horizontalDpi="0" verticalDpi="0"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002060"/>
  </sheetPr>
  <dimension ref="B3:Q70"/>
  <sheetViews>
    <sheetView showGridLines="0" zoomScale="90" zoomScaleNormal="90" workbookViewId="0"/>
  </sheetViews>
  <sheetFormatPr defaultColWidth="9.109375" defaultRowHeight="14.4" x14ac:dyDescent="0.3"/>
  <cols>
    <col min="1" max="1" width="3.6640625" customWidth="1"/>
    <col min="2" max="2" width="4.33203125" bestFit="1" customWidth="1"/>
    <col min="3" max="3" width="29" style="669" bestFit="1" customWidth="1"/>
    <col min="4" max="4" width="20" customWidth="1"/>
    <col min="5" max="5" width="11.33203125" customWidth="1"/>
    <col min="6" max="13" width="11.5546875" customWidth="1"/>
    <col min="14" max="15" width="11.44140625" customWidth="1"/>
    <col min="16" max="16" width="12" bestFit="1" customWidth="1"/>
  </cols>
  <sheetData>
    <row r="3" spans="2:17" x14ac:dyDescent="0.3">
      <c r="B3" s="895" t="s">
        <v>1188</v>
      </c>
      <c r="C3" s="895"/>
      <c r="D3" s="895"/>
      <c r="E3" s="895"/>
      <c r="F3" s="895"/>
      <c r="G3" s="895"/>
      <c r="H3" s="895"/>
      <c r="I3" s="895"/>
      <c r="J3" s="895"/>
      <c r="K3" s="895"/>
      <c r="L3" s="895"/>
      <c r="M3" s="895"/>
      <c r="N3" s="895"/>
      <c r="O3" s="895"/>
      <c r="P3" s="895"/>
    </row>
    <row r="5" spans="2:17" x14ac:dyDescent="0.3">
      <c r="B5" s="859" t="s">
        <v>287</v>
      </c>
      <c r="C5" s="881" t="s">
        <v>700</v>
      </c>
      <c r="D5" s="859" t="s">
        <v>737</v>
      </c>
      <c r="E5" s="782" t="s">
        <v>750</v>
      </c>
      <c r="F5" s="856"/>
      <c r="G5" s="856"/>
      <c r="H5" s="856"/>
      <c r="I5" s="856"/>
      <c r="J5" s="856"/>
      <c r="K5" s="856"/>
      <c r="L5" s="856"/>
      <c r="M5" s="856"/>
      <c r="N5" s="856"/>
      <c r="O5" s="861" t="s">
        <v>739</v>
      </c>
      <c r="P5" s="862"/>
      <c r="Q5" s="87"/>
    </row>
    <row r="6" spans="2:17" x14ac:dyDescent="0.3">
      <c r="B6" s="896"/>
      <c r="C6" s="897"/>
      <c r="D6" s="896"/>
      <c r="E6" s="861" t="s">
        <v>751</v>
      </c>
      <c r="F6" s="862"/>
      <c r="G6" s="861" t="s">
        <v>752</v>
      </c>
      <c r="H6" s="862"/>
      <c r="I6" s="861" t="s">
        <v>753</v>
      </c>
      <c r="J6" s="862"/>
      <c r="K6" s="861" t="s">
        <v>754</v>
      </c>
      <c r="L6" s="862"/>
      <c r="M6" s="782" t="s">
        <v>755</v>
      </c>
      <c r="N6" s="783"/>
      <c r="O6" s="464" t="s">
        <v>233</v>
      </c>
      <c r="P6" s="310" t="s">
        <v>234</v>
      </c>
    </row>
    <row r="7" spans="2:17" x14ac:dyDescent="0.3">
      <c r="B7" s="860"/>
      <c r="C7" s="882"/>
      <c r="D7" s="860"/>
      <c r="E7" s="310" t="s">
        <v>744</v>
      </c>
      <c r="F7" s="310" t="s">
        <v>745</v>
      </c>
      <c r="G7" s="310" t="s">
        <v>744</v>
      </c>
      <c r="H7" s="310" t="s">
        <v>745</v>
      </c>
      <c r="I7" s="310" t="s">
        <v>744</v>
      </c>
      <c r="J7" s="310" t="s">
        <v>745</v>
      </c>
      <c r="K7" s="310" t="s">
        <v>744</v>
      </c>
      <c r="L7" s="310" t="s">
        <v>745</v>
      </c>
      <c r="M7" s="310" t="s">
        <v>744</v>
      </c>
      <c r="N7" s="310" t="s">
        <v>745</v>
      </c>
      <c r="O7" s="310"/>
      <c r="P7" s="411"/>
    </row>
    <row r="8" spans="2:17" ht="31.2" x14ac:dyDescent="0.3">
      <c r="B8" s="6">
        <v>1</v>
      </c>
      <c r="C8" s="674">
        <v>22080302202</v>
      </c>
      <c r="D8" s="676" t="s">
        <v>2031</v>
      </c>
      <c r="E8" s="67" t="s">
        <v>286</v>
      </c>
      <c r="F8" s="67"/>
      <c r="G8" s="67" t="s">
        <v>286</v>
      </c>
      <c r="H8" s="67"/>
      <c r="I8" s="67" t="s">
        <v>286</v>
      </c>
      <c r="J8" s="67"/>
      <c r="K8" s="67" t="s">
        <v>286</v>
      </c>
      <c r="L8" s="67"/>
      <c r="M8" s="113" t="s">
        <v>286</v>
      </c>
      <c r="N8" s="113"/>
      <c r="O8" s="67" t="s">
        <v>286</v>
      </c>
      <c r="P8" s="67"/>
    </row>
    <row r="9" spans="2:17" ht="15.6" x14ac:dyDescent="0.3">
      <c r="B9" s="6">
        <v>2</v>
      </c>
      <c r="C9" s="674">
        <v>22080302205</v>
      </c>
      <c r="D9" s="676" t="s">
        <v>2032</v>
      </c>
      <c r="E9" s="67" t="s">
        <v>286</v>
      </c>
      <c r="F9" s="67"/>
      <c r="G9" s="67" t="s">
        <v>286</v>
      </c>
      <c r="H9" s="67"/>
      <c r="I9" s="67" t="s">
        <v>286</v>
      </c>
      <c r="J9" s="67"/>
      <c r="K9" s="67" t="s">
        <v>286</v>
      </c>
      <c r="L9" s="67"/>
      <c r="M9" s="113" t="s">
        <v>286</v>
      </c>
      <c r="N9" s="113"/>
      <c r="O9" s="67" t="s">
        <v>286</v>
      </c>
      <c r="P9" s="67"/>
    </row>
    <row r="10" spans="2:17" ht="46.8" x14ac:dyDescent="0.3">
      <c r="B10" s="6">
        <v>3</v>
      </c>
      <c r="C10" s="674">
        <v>22080302206</v>
      </c>
      <c r="D10" s="676" t="s">
        <v>2033</v>
      </c>
      <c r="E10" s="67" t="s">
        <v>286</v>
      </c>
      <c r="F10" s="67"/>
      <c r="G10" s="67" t="s">
        <v>286</v>
      </c>
      <c r="H10" s="67"/>
      <c r="I10" s="67" t="s">
        <v>286</v>
      </c>
      <c r="J10" s="67"/>
      <c r="K10" s="67" t="s">
        <v>286</v>
      </c>
      <c r="L10" s="67"/>
      <c r="M10" s="113" t="s">
        <v>286</v>
      </c>
      <c r="N10" s="113"/>
      <c r="O10" s="67" t="s">
        <v>286</v>
      </c>
      <c r="P10" s="67"/>
    </row>
    <row r="11" spans="2:17" ht="15.6" x14ac:dyDescent="0.3">
      <c r="B11" s="6">
        <v>4</v>
      </c>
      <c r="C11" s="674">
        <v>22080302207</v>
      </c>
      <c r="D11" s="676" t="s">
        <v>2034</v>
      </c>
      <c r="E11" s="67" t="s">
        <v>286</v>
      </c>
      <c r="F11" s="67"/>
      <c r="G11" s="67" t="s">
        <v>286</v>
      </c>
      <c r="H11" s="67"/>
      <c r="I11" s="67" t="s">
        <v>286</v>
      </c>
      <c r="J11" s="67"/>
      <c r="K11" s="67" t="s">
        <v>286</v>
      </c>
      <c r="L11" s="67"/>
      <c r="M11" s="113" t="s">
        <v>286</v>
      </c>
      <c r="N11" s="113"/>
      <c r="O11" s="67" t="s">
        <v>286</v>
      </c>
      <c r="P11" s="67"/>
    </row>
    <row r="12" spans="2:17" ht="15.6" x14ac:dyDescent="0.3">
      <c r="B12" s="6">
        <v>5</v>
      </c>
      <c r="C12" s="674">
        <v>22080302208</v>
      </c>
      <c r="D12" s="676" t="s">
        <v>1885</v>
      </c>
      <c r="E12" s="67" t="s">
        <v>286</v>
      </c>
      <c r="F12" s="67"/>
      <c r="G12" s="67" t="s">
        <v>286</v>
      </c>
      <c r="H12" s="67"/>
      <c r="I12" s="67" t="s">
        <v>286</v>
      </c>
      <c r="J12" s="67"/>
      <c r="K12" s="67" t="s">
        <v>286</v>
      </c>
      <c r="L12" s="67"/>
      <c r="M12" s="113" t="s">
        <v>286</v>
      </c>
      <c r="N12" s="113"/>
      <c r="O12" s="67" t="s">
        <v>286</v>
      </c>
      <c r="P12" s="67"/>
    </row>
    <row r="13" spans="2:17" ht="15.6" x14ac:dyDescent="0.3">
      <c r="B13" s="685">
        <v>6</v>
      </c>
      <c r="C13" s="686">
        <v>22000001201</v>
      </c>
      <c r="D13" s="687" t="s">
        <v>2035</v>
      </c>
      <c r="E13" s="303"/>
      <c r="F13" s="303"/>
      <c r="G13" s="303"/>
      <c r="H13" s="303"/>
      <c r="I13" s="303"/>
      <c r="J13" s="303"/>
      <c r="K13" s="303"/>
      <c r="L13" s="303"/>
      <c r="M13" s="697"/>
      <c r="N13" s="697"/>
      <c r="O13" s="303"/>
      <c r="P13" s="303" t="s">
        <v>286</v>
      </c>
    </row>
    <row r="14" spans="2:17" ht="15.6" x14ac:dyDescent="0.3">
      <c r="B14" s="685">
        <v>7</v>
      </c>
      <c r="C14" s="686">
        <v>22000001202</v>
      </c>
      <c r="D14" s="687" t="s">
        <v>2036</v>
      </c>
      <c r="E14" s="303"/>
      <c r="F14" s="303"/>
      <c r="G14" s="303"/>
      <c r="H14" s="303"/>
      <c r="I14" s="303"/>
      <c r="J14" s="303"/>
      <c r="K14" s="303"/>
      <c r="L14" s="303"/>
      <c r="M14" s="697"/>
      <c r="N14" s="697"/>
      <c r="O14" s="303"/>
      <c r="P14" s="303" t="s">
        <v>286</v>
      </c>
    </row>
    <row r="15" spans="2:17" ht="31.2" x14ac:dyDescent="0.3">
      <c r="B15" s="6">
        <v>8</v>
      </c>
      <c r="C15" s="682">
        <v>22080303212</v>
      </c>
      <c r="D15" s="676" t="s">
        <v>2037</v>
      </c>
      <c r="E15" s="67"/>
      <c r="F15" s="67"/>
      <c r="G15" s="67"/>
      <c r="H15" s="67"/>
      <c r="I15" s="67"/>
      <c r="J15" s="67"/>
      <c r="K15" s="67"/>
      <c r="L15" s="67"/>
      <c r="M15" s="113"/>
      <c r="N15" s="113"/>
      <c r="O15" s="67"/>
      <c r="P15" s="67" t="s">
        <v>286</v>
      </c>
    </row>
    <row r="16" spans="2:17" ht="31.2" x14ac:dyDescent="0.3">
      <c r="B16" s="6">
        <v>9</v>
      </c>
      <c r="C16" s="682">
        <v>22080303214</v>
      </c>
      <c r="D16" s="676" t="s">
        <v>2038</v>
      </c>
      <c r="E16" s="67"/>
      <c r="F16" s="67"/>
      <c r="G16" s="67"/>
      <c r="H16" s="67"/>
      <c r="I16" s="67"/>
      <c r="J16" s="67"/>
      <c r="K16" s="67"/>
      <c r="L16" s="67"/>
      <c r="M16" s="113"/>
      <c r="N16" s="113"/>
      <c r="O16" s="67"/>
      <c r="P16" s="67" t="s">
        <v>286</v>
      </c>
    </row>
    <row r="17" spans="2:16" ht="15.6" x14ac:dyDescent="0.3">
      <c r="B17" s="6">
        <v>10</v>
      </c>
      <c r="C17" s="682">
        <v>22080303216</v>
      </c>
      <c r="D17" s="676" t="s">
        <v>2039</v>
      </c>
      <c r="E17" s="67" t="s">
        <v>286</v>
      </c>
      <c r="F17" s="67"/>
      <c r="G17" s="67" t="s">
        <v>286</v>
      </c>
      <c r="H17" s="67"/>
      <c r="I17" s="67" t="s">
        <v>286</v>
      </c>
      <c r="J17" s="67"/>
      <c r="K17" s="67" t="s">
        <v>286</v>
      </c>
      <c r="L17" s="67"/>
      <c r="M17" s="113" t="s">
        <v>286</v>
      </c>
      <c r="N17" s="113"/>
      <c r="O17" s="67" t="s">
        <v>286</v>
      </c>
      <c r="P17" s="67"/>
    </row>
    <row r="18" spans="2:16" ht="15.6" x14ac:dyDescent="0.3">
      <c r="B18" s="6">
        <v>11</v>
      </c>
      <c r="C18" s="682">
        <v>22080303217</v>
      </c>
      <c r="D18" s="676" t="s">
        <v>1867</v>
      </c>
      <c r="E18" s="67" t="s">
        <v>286</v>
      </c>
      <c r="F18" s="67"/>
      <c r="G18" s="67" t="s">
        <v>286</v>
      </c>
      <c r="H18" s="67"/>
      <c r="I18" s="67" t="s">
        <v>286</v>
      </c>
      <c r="J18" s="67"/>
      <c r="K18" s="67" t="s">
        <v>286</v>
      </c>
      <c r="L18" s="67"/>
      <c r="M18" s="113" t="s">
        <v>286</v>
      </c>
      <c r="N18" s="113"/>
      <c r="O18" s="67" t="s">
        <v>286</v>
      </c>
      <c r="P18" s="67"/>
    </row>
    <row r="19" spans="2:16" ht="15.6" x14ac:dyDescent="0.3">
      <c r="B19" s="6">
        <v>12</v>
      </c>
      <c r="C19" s="682">
        <v>22080303218</v>
      </c>
      <c r="D19" s="677" t="s">
        <v>2040</v>
      </c>
      <c r="E19" s="67" t="s">
        <v>286</v>
      </c>
      <c r="F19" s="67"/>
      <c r="G19" s="67" t="s">
        <v>286</v>
      </c>
      <c r="H19" s="67"/>
      <c r="I19" s="67" t="s">
        <v>286</v>
      </c>
      <c r="J19" s="67"/>
      <c r="K19" s="67" t="s">
        <v>286</v>
      </c>
      <c r="L19" s="67"/>
      <c r="M19" s="113" t="s">
        <v>286</v>
      </c>
      <c r="N19" s="113"/>
      <c r="O19" s="67" t="s">
        <v>286</v>
      </c>
      <c r="P19" s="67"/>
    </row>
    <row r="20" spans="2:16" ht="31.2" x14ac:dyDescent="0.3">
      <c r="B20" s="6">
        <v>13</v>
      </c>
      <c r="C20" s="682">
        <v>22080303220</v>
      </c>
      <c r="D20" s="678" t="s">
        <v>2041</v>
      </c>
      <c r="E20" s="67" t="s">
        <v>286</v>
      </c>
      <c r="F20" s="67"/>
      <c r="G20" s="67" t="s">
        <v>286</v>
      </c>
      <c r="H20" s="67"/>
      <c r="I20" s="67" t="s">
        <v>286</v>
      </c>
      <c r="J20" s="67"/>
      <c r="K20" s="67" t="s">
        <v>286</v>
      </c>
      <c r="L20" s="67"/>
      <c r="M20" s="113" t="s">
        <v>286</v>
      </c>
      <c r="N20" s="113"/>
      <c r="O20" s="67" t="s">
        <v>286</v>
      </c>
      <c r="P20" s="67"/>
    </row>
    <row r="21" spans="2:16" ht="15.6" x14ac:dyDescent="0.3">
      <c r="B21" s="6">
        <v>14</v>
      </c>
      <c r="C21" s="682">
        <v>22080304224</v>
      </c>
      <c r="D21" s="678" t="s">
        <v>2042</v>
      </c>
      <c r="E21" s="67" t="s">
        <v>286</v>
      </c>
      <c r="F21" s="67"/>
      <c r="G21" s="67" t="s">
        <v>286</v>
      </c>
      <c r="H21" s="67"/>
      <c r="I21" s="67" t="s">
        <v>286</v>
      </c>
      <c r="J21" s="67"/>
      <c r="K21" s="67" t="s">
        <v>286</v>
      </c>
      <c r="L21" s="67"/>
      <c r="M21" s="113" t="s">
        <v>286</v>
      </c>
      <c r="N21" s="113"/>
      <c r="O21" s="67" t="s">
        <v>286</v>
      </c>
      <c r="P21" s="67"/>
    </row>
    <row r="22" spans="2:16" ht="31.2" x14ac:dyDescent="0.3">
      <c r="B22" s="6">
        <v>15</v>
      </c>
      <c r="C22" s="682">
        <v>22080304225</v>
      </c>
      <c r="D22" s="676" t="s">
        <v>2043</v>
      </c>
      <c r="E22" s="67"/>
      <c r="F22" s="67"/>
      <c r="G22" s="67"/>
      <c r="H22" s="67"/>
      <c r="I22" s="67"/>
      <c r="J22" s="67"/>
      <c r="K22" s="67"/>
      <c r="L22" s="67"/>
      <c r="M22" s="113"/>
      <c r="N22" s="113"/>
      <c r="O22" s="67"/>
      <c r="P22" s="67" t="s">
        <v>286</v>
      </c>
    </row>
    <row r="23" spans="2:16" ht="15.6" x14ac:dyDescent="0.3">
      <c r="B23" s="6">
        <v>16</v>
      </c>
      <c r="C23" s="682">
        <v>22080304226</v>
      </c>
      <c r="D23" s="676" t="s">
        <v>2044</v>
      </c>
      <c r="E23" s="67" t="s">
        <v>286</v>
      </c>
      <c r="F23" s="67"/>
      <c r="G23" s="67" t="s">
        <v>286</v>
      </c>
      <c r="H23" s="67"/>
      <c r="I23" s="67" t="s">
        <v>286</v>
      </c>
      <c r="J23" s="67"/>
      <c r="K23" s="67" t="s">
        <v>286</v>
      </c>
      <c r="L23" s="67"/>
      <c r="M23" s="113" t="s">
        <v>286</v>
      </c>
      <c r="N23" s="113"/>
      <c r="O23" s="67" t="s">
        <v>286</v>
      </c>
      <c r="P23" s="67"/>
    </row>
    <row r="24" spans="2:16" ht="15.6" x14ac:dyDescent="0.3">
      <c r="B24" s="6">
        <v>17</v>
      </c>
      <c r="C24" s="682">
        <v>22080304232</v>
      </c>
      <c r="D24" s="676" t="s">
        <v>2045</v>
      </c>
      <c r="E24" s="67" t="s">
        <v>286</v>
      </c>
      <c r="F24" s="67"/>
      <c r="G24" s="67" t="s">
        <v>286</v>
      </c>
      <c r="H24" s="67"/>
      <c r="I24" s="67" t="s">
        <v>286</v>
      </c>
      <c r="J24" s="67"/>
      <c r="K24" s="67" t="s">
        <v>286</v>
      </c>
      <c r="L24" s="67"/>
      <c r="M24" s="113" t="s">
        <v>286</v>
      </c>
      <c r="N24" s="113"/>
      <c r="O24" s="67" t="s">
        <v>286</v>
      </c>
      <c r="P24" s="67"/>
    </row>
    <row r="25" spans="2:16" ht="15.6" x14ac:dyDescent="0.3">
      <c r="B25" s="6">
        <v>18</v>
      </c>
      <c r="C25" s="682">
        <v>22080304233</v>
      </c>
      <c r="D25" s="677" t="s">
        <v>2046</v>
      </c>
      <c r="E25" s="67" t="s">
        <v>286</v>
      </c>
      <c r="F25" s="67"/>
      <c r="G25" s="67" t="s">
        <v>286</v>
      </c>
      <c r="H25" s="67"/>
      <c r="I25" s="67" t="s">
        <v>286</v>
      </c>
      <c r="J25" s="67"/>
      <c r="K25" s="67" t="s">
        <v>286</v>
      </c>
      <c r="L25" s="67"/>
      <c r="M25" s="113" t="s">
        <v>286</v>
      </c>
      <c r="N25" s="113"/>
      <c r="O25" s="67" t="s">
        <v>286</v>
      </c>
      <c r="P25" s="67"/>
    </row>
    <row r="26" spans="2:16" ht="31.2" x14ac:dyDescent="0.3">
      <c r="B26" s="6">
        <v>19</v>
      </c>
      <c r="C26" s="682">
        <v>22080304239</v>
      </c>
      <c r="D26" s="676" t="s">
        <v>2047</v>
      </c>
      <c r="E26" s="67" t="s">
        <v>286</v>
      </c>
      <c r="F26" s="67"/>
      <c r="G26" s="67" t="s">
        <v>286</v>
      </c>
      <c r="H26" s="67"/>
      <c r="I26" s="67" t="s">
        <v>286</v>
      </c>
      <c r="J26" s="67"/>
      <c r="K26" s="67" t="s">
        <v>286</v>
      </c>
      <c r="L26" s="67"/>
      <c r="M26" s="113" t="s">
        <v>286</v>
      </c>
      <c r="N26" s="113"/>
      <c r="O26" s="67" t="s">
        <v>286</v>
      </c>
      <c r="P26" s="67"/>
    </row>
    <row r="27" spans="2:16" ht="15.6" x14ac:dyDescent="0.3">
      <c r="B27" s="6">
        <v>20</v>
      </c>
      <c r="C27" s="674">
        <v>22080305242</v>
      </c>
      <c r="D27" s="676" t="s">
        <v>2048</v>
      </c>
      <c r="E27" s="67"/>
      <c r="F27" s="67"/>
      <c r="G27" s="67"/>
      <c r="H27" s="67"/>
      <c r="I27" s="67"/>
      <c r="J27" s="67"/>
      <c r="K27" s="67"/>
      <c r="L27" s="67"/>
      <c r="M27" s="113"/>
      <c r="N27" s="113"/>
      <c r="O27" s="67"/>
      <c r="P27" s="67" t="s">
        <v>286</v>
      </c>
    </row>
    <row r="28" spans="2:16" ht="46.8" x14ac:dyDescent="0.3">
      <c r="B28" s="6">
        <v>21</v>
      </c>
      <c r="C28" s="682">
        <v>22080304130</v>
      </c>
      <c r="D28" s="676" t="s">
        <v>1865</v>
      </c>
      <c r="E28" s="67" t="s">
        <v>286</v>
      </c>
      <c r="F28" s="67"/>
      <c r="G28" s="67" t="s">
        <v>286</v>
      </c>
      <c r="H28" s="67"/>
      <c r="I28" s="67" t="s">
        <v>286</v>
      </c>
      <c r="J28" s="67"/>
      <c r="K28" s="67" t="s">
        <v>286</v>
      </c>
      <c r="L28" s="67"/>
      <c r="M28" s="113" t="s">
        <v>286</v>
      </c>
      <c r="N28" s="113"/>
      <c r="O28" s="67" t="s">
        <v>286</v>
      </c>
      <c r="P28" s="67"/>
    </row>
    <row r="29" spans="2:16" ht="15.6" x14ac:dyDescent="0.3">
      <c r="B29" s="6">
        <v>22</v>
      </c>
      <c r="C29" s="682">
        <v>22080304231</v>
      </c>
      <c r="D29" s="676" t="s">
        <v>2006</v>
      </c>
      <c r="E29" s="67" t="s">
        <v>286</v>
      </c>
      <c r="F29" s="67"/>
      <c r="G29" s="67" t="s">
        <v>286</v>
      </c>
      <c r="H29" s="67"/>
      <c r="I29" s="67" t="s">
        <v>286</v>
      </c>
      <c r="J29" s="67"/>
      <c r="K29" s="67" t="s">
        <v>286</v>
      </c>
      <c r="L29" s="67"/>
      <c r="M29" s="113" t="s">
        <v>286</v>
      </c>
      <c r="N29" s="113"/>
      <c r="O29" s="67" t="s">
        <v>286</v>
      </c>
      <c r="P29" s="67"/>
    </row>
    <row r="30" spans="2:16" ht="15.6" x14ac:dyDescent="0.3">
      <c r="B30" s="6">
        <v>23</v>
      </c>
      <c r="C30" s="674">
        <v>22080305243</v>
      </c>
      <c r="D30" s="679" t="s">
        <v>2007</v>
      </c>
      <c r="E30" s="67"/>
      <c r="F30" s="67"/>
      <c r="G30" s="67"/>
      <c r="H30" s="67"/>
      <c r="I30" s="67"/>
      <c r="J30" s="67"/>
      <c r="K30" s="67"/>
      <c r="L30" s="67"/>
      <c r="M30" s="113"/>
      <c r="N30" s="113"/>
      <c r="O30" s="67"/>
      <c r="P30" s="67" t="s">
        <v>286</v>
      </c>
    </row>
    <row r="31" spans="2:16" x14ac:dyDescent="0.3">
      <c r="B31" s="67"/>
      <c r="C31" s="693"/>
      <c r="D31" s="67"/>
      <c r="E31" s="113"/>
      <c r="F31" s="113"/>
      <c r="G31" s="113"/>
      <c r="H31" s="113"/>
      <c r="I31" s="113"/>
      <c r="J31" s="113"/>
      <c r="K31" s="113"/>
      <c r="L31" s="113"/>
      <c r="M31" s="113"/>
      <c r="N31" s="113"/>
      <c r="O31" s="113"/>
      <c r="P31" s="113"/>
    </row>
    <row r="32" spans="2:16" x14ac:dyDescent="0.3">
      <c r="B32" s="898" t="s">
        <v>348</v>
      </c>
      <c r="C32" s="898"/>
      <c r="D32" s="898"/>
      <c r="E32" s="452">
        <f t="shared" ref="E32:N32" si="0">COUNTIF(E8:E31,"V")</f>
        <v>16</v>
      </c>
      <c r="F32" s="452">
        <f t="shared" si="0"/>
        <v>0</v>
      </c>
      <c r="G32" s="452">
        <f t="shared" si="0"/>
        <v>16</v>
      </c>
      <c r="H32" s="452">
        <f t="shared" si="0"/>
        <v>0</v>
      </c>
      <c r="I32" s="452">
        <f t="shared" si="0"/>
        <v>16</v>
      </c>
      <c r="J32" s="452">
        <f t="shared" si="0"/>
        <v>0</v>
      </c>
      <c r="K32" s="452">
        <f t="shared" si="0"/>
        <v>16</v>
      </c>
      <c r="L32" s="452">
        <f t="shared" si="0"/>
        <v>0</v>
      </c>
      <c r="M32" s="452">
        <f t="shared" si="0"/>
        <v>16</v>
      </c>
      <c r="N32" s="452">
        <f t="shared" si="0"/>
        <v>0</v>
      </c>
      <c r="O32" s="452">
        <f>COUNTIF(O8:O31,"V")</f>
        <v>16</v>
      </c>
      <c r="P32" s="452">
        <f>COUNTIF(P8:P31,"V")</f>
        <v>7</v>
      </c>
    </row>
    <row r="33" spans="2:17" x14ac:dyDescent="0.3">
      <c r="B33" s="898" t="s">
        <v>677</v>
      </c>
      <c r="C33" s="898"/>
      <c r="D33" s="898"/>
      <c r="E33" s="453">
        <f>E32/($E32+$F32)</f>
        <v>1</v>
      </c>
      <c r="F33" s="453">
        <f>F32/($E32+$F32)</f>
        <v>0</v>
      </c>
      <c r="G33" s="453">
        <f>G32/($G32+$H32)</f>
        <v>1</v>
      </c>
      <c r="H33" s="453">
        <f>H32/($G32+$H32)</f>
        <v>0</v>
      </c>
      <c r="I33" s="453">
        <f>I32/($I32+$J32)</f>
        <v>1</v>
      </c>
      <c r="J33" s="453">
        <f>J32/($I32+$J32)</f>
        <v>0</v>
      </c>
      <c r="K33" s="453">
        <f>K32/($K32+$L32)</f>
        <v>1</v>
      </c>
      <c r="L33" s="453">
        <f>L32/($K32+$L32)</f>
        <v>0</v>
      </c>
      <c r="M33" s="453">
        <f>M32/($M32+$N32)</f>
        <v>1</v>
      </c>
      <c r="N33" s="453">
        <f>N32/($M32+$N32)</f>
        <v>0</v>
      </c>
      <c r="O33" s="454">
        <f>O32/($O32+$P32)</f>
        <v>0.69565217391304346</v>
      </c>
      <c r="P33" s="454">
        <f>P32/($O32+$P32)</f>
        <v>0.30434782608695654</v>
      </c>
    </row>
    <row r="34" spans="2:17" x14ac:dyDescent="0.3">
      <c r="B34" s="770" t="s">
        <v>1168</v>
      </c>
      <c r="C34" s="770"/>
      <c r="D34" s="770"/>
      <c r="E34" s="770"/>
      <c r="F34" s="770"/>
      <c r="G34" s="770"/>
      <c r="H34" s="770"/>
      <c r="I34" s="770"/>
      <c r="J34" s="770"/>
      <c r="K34" s="770"/>
      <c r="L34" s="770"/>
      <c r="M34" s="770"/>
      <c r="N34" s="770"/>
      <c r="O34" s="885" t="s">
        <v>286</v>
      </c>
      <c r="P34" s="886"/>
    </row>
    <row r="35" spans="2:17" x14ac:dyDescent="0.3">
      <c r="M35" s="167"/>
      <c r="N35" s="167"/>
      <c r="O35" s="167"/>
      <c r="P35" s="167"/>
      <c r="Q35" s="167"/>
    </row>
    <row r="36" spans="2:17" x14ac:dyDescent="0.3">
      <c r="C36" s="669" t="s">
        <v>746</v>
      </c>
      <c r="D36" t="s">
        <v>747</v>
      </c>
    </row>
    <row r="37" spans="2:17" x14ac:dyDescent="0.3">
      <c r="C37" s="669" t="s">
        <v>748</v>
      </c>
      <c r="D37" t="s">
        <v>749</v>
      </c>
    </row>
    <row r="38" spans="2:17" x14ac:dyDescent="0.3">
      <c r="C38" s="669" t="s">
        <v>756</v>
      </c>
      <c r="D38" t="s">
        <v>757</v>
      </c>
    </row>
    <row r="40" spans="2:17" x14ac:dyDescent="0.3">
      <c r="C40" s="695" t="s">
        <v>758</v>
      </c>
    </row>
    <row r="41" spans="2:17" x14ac:dyDescent="0.3">
      <c r="C41" s="695" t="s">
        <v>759</v>
      </c>
    </row>
    <row r="43" spans="2:17" ht="15" thickBot="1" x14ac:dyDescent="0.35"/>
    <row r="44" spans="2:17" x14ac:dyDescent="0.3">
      <c r="C44" s="696" t="s">
        <v>697</v>
      </c>
      <c r="D44" s="153"/>
      <c r="E44" s="153"/>
      <c r="F44" s="153"/>
      <c r="G44" s="153"/>
      <c r="H44" s="153"/>
      <c r="I44" s="153"/>
      <c r="J44" s="153"/>
      <c r="K44" s="153"/>
      <c r="L44" s="153"/>
      <c r="M44" s="153"/>
      <c r="N44" s="153"/>
      <c r="O44" s="153"/>
      <c r="P44" s="154"/>
    </row>
    <row r="45" spans="2:17" x14ac:dyDescent="0.3">
      <c r="C45" s="744" t="s">
        <v>2060</v>
      </c>
      <c r="D45" s="764"/>
      <c r="E45" s="764"/>
      <c r="F45" s="764"/>
      <c r="G45" s="764"/>
      <c r="H45" s="764"/>
      <c r="I45" s="764"/>
      <c r="J45" s="764"/>
      <c r="K45" s="764"/>
      <c r="L45" s="764"/>
      <c r="M45" s="764"/>
      <c r="N45" s="764"/>
      <c r="O45" s="764"/>
      <c r="P45" s="765"/>
    </row>
    <row r="46" spans="2:17" x14ac:dyDescent="0.3">
      <c r="C46" s="804"/>
      <c r="D46" s="764"/>
      <c r="E46" s="764"/>
      <c r="F46" s="764"/>
      <c r="G46" s="764"/>
      <c r="H46" s="764"/>
      <c r="I46" s="764"/>
      <c r="J46" s="764"/>
      <c r="K46" s="764"/>
      <c r="L46" s="764"/>
      <c r="M46" s="764"/>
      <c r="N46" s="764"/>
      <c r="O46" s="764"/>
      <c r="P46" s="765"/>
    </row>
    <row r="47" spans="2:17" x14ac:dyDescent="0.3">
      <c r="C47" s="804"/>
      <c r="D47" s="764"/>
      <c r="E47" s="764"/>
      <c r="F47" s="764"/>
      <c r="G47" s="764"/>
      <c r="H47" s="764"/>
      <c r="I47" s="764"/>
      <c r="J47" s="764"/>
      <c r="K47" s="764"/>
      <c r="L47" s="764"/>
      <c r="M47" s="764"/>
      <c r="N47" s="764"/>
      <c r="O47" s="764"/>
      <c r="P47" s="765"/>
    </row>
    <row r="48" spans="2:17" x14ac:dyDescent="0.3">
      <c r="C48" s="804"/>
      <c r="D48" s="764"/>
      <c r="E48" s="764"/>
      <c r="F48" s="764"/>
      <c r="G48" s="764"/>
      <c r="H48" s="764"/>
      <c r="I48" s="764"/>
      <c r="J48" s="764"/>
      <c r="K48" s="764"/>
      <c r="L48" s="764"/>
      <c r="M48" s="764"/>
      <c r="N48" s="764"/>
      <c r="O48" s="764"/>
      <c r="P48" s="765"/>
    </row>
    <row r="49" spans="3:16" x14ac:dyDescent="0.3">
      <c r="C49" s="804"/>
      <c r="D49" s="764"/>
      <c r="E49" s="764"/>
      <c r="F49" s="764"/>
      <c r="G49" s="764"/>
      <c r="H49" s="764"/>
      <c r="I49" s="764"/>
      <c r="J49" s="764"/>
      <c r="K49" s="764"/>
      <c r="L49" s="764"/>
      <c r="M49" s="764"/>
      <c r="N49" s="764"/>
      <c r="O49" s="764"/>
      <c r="P49" s="765"/>
    </row>
    <row r="50" spans="3:16" x14ac:dyDescent="0.3">
      <c r="C50" s="804"/>
      <c r="D50" s="764"/>
      <c r="E50" s="764"/>
      <c r="F50" s="764"/>
      <c r="G50" s="764"/>
      <c r="H50" s="764"/>
      <c r="I50" s="764"/>
      <c r="J50" s="764"/>
      <c r="K50" s="764"/>
      <c r="L50" s="764"/>
      <c r="M50" s="764"/>
      <c r="N50" s="764"/>
      <c r="O50" s="764"/>
      <c r="P50" s="765"/>
    </row>
    <row r="51" spans="3:16" x14ac:dyDescent="0.3">
      <c r="C51" s="804"/>
      <c r="D51" s="764"/>
      <c r="E51" s="764"/>
      <c r="F51" s="764"/>
      <c r="G51" s="764"/>
      <c r="H51" s="764"/>
      <c r="I51" s="764"/>
      <c r="J51" s="764"/>
      <c r="K51" s="764"/>
      <c r="L51" s="764"/>
      <c r="M51" s="764"/>
      <c r="N51" s="764"/>
      <c r="O51" s="764"/>
      <c r="P51" s="765"/>
    </row>
    <row r="52" spans="3:16" x14ac:dyDescent="0.3">
      <c r="C52" s="804"/>
      <c r="D52" s="764"/>
      <c r="E52" s="764"/>
      <c r="F52" s="764"/>
      <c r="G52" s="764"/>
      <c r="H52" s="764"/>
      <c r="I52" s="764"/>
      <c r="J52" s="764"/>
      <c r="K52" s="764"/>
      <c r="L52" s="764"/>
      <c r="M52" s="764"/>
      <c r="N52" s="764"/>
      <c r="O52" s="764"/>
      <c r="P52" s="765"/>
    </row>
    <row r="53" spans="3:16" x14ac:dyDescent="0.3">
      <c r="C53" s="804"/>
      <c r="D53" s="764"/>
      <c r="E53" s="764"/>
      <c r="F53" s="764"/>
      <c r="G53" s="764"/>
      <c r="H53" s="764"/>
      <c r="I53" s="764"/>
      <c r="J53" s="764"/>
      <c r="K53" s="764"/>
      <c r="L53" s="764"/>
      <c r="M53" s="764"/>
      <c r="N53" s="764"/>
      <c r="O53" s="764"/>
      <c r="P53" s="765"/>
    </row>
    <row r="54" spans="3:16" x14ac:dyDescent="0.3">
      <c r="C54" s="804"/>
      <c r="D54" s="764"/>
      <c r="E54" s="764"/>
      <c r="F54" s="764"/>
      <c r="G54" s="764"/>
      <c r="H54" s="764"/>
      <c r="I54" s="764"/>
      <c r="J54" s="764"/>
      <c r="K54" s="764"/>
      <c r="L54" s="764"/>
      <c r="M54" s="764"/>
      <c r="N54" s="764"/>
      <c r="O54" s="764"/>
      <c r="P54" s="765"/>
    </row>
    <row r="55" spans="3:16" x14ac:dyDescent="0.3">
      <c r="C55" s="804"/>
      <c r="D55" s="764"/>
      <c r="E55" s="764"/>
      <c r="F55" s="764"/>
      <c r="G55" s="764"/>
      <c r="H55" s="764"/>
      <c r="I55" s="764"/>
      <c r="J55" s="764"/>
      <c r="K55" s="764"/>
      <c r="L55" s="764"/>
      <c r="M55" s="764"/>
      <c r="N55" s="764"/>
      <c r="O55" s="764"/>
      <c r="P55" s="765"/>
    </row>
    <row r="56" spans="3:16" x14ac:dyDescent="0.3">
      <c r="C56" s="804"/>
      <c r="D56" s="764"/>
      <c r="E56" s="764"/>
      <c r="F56" s="764"/>
      <c r="G56" s="764"/>
      <c r="H56" s="764"/>
      <c r="I56" s="764"/>
      <c r="J56" s="764"/>
      <c r="K56" s="764"/>
      <c r="L56" s="764"/>
      <c r="M56" s="764"/>
      <c r="N56" s="764"/>
      <c r="O56" s="764"/>
      <c r="P56" s="765"/>
    </row>
    <row r="57" spans="3:16" x14ac:dyDescent="0.3">
      <c r="C57" s="804"/>
      <c r="D57" s="764"/>
      <c r="E57" s="764"/>
      <c r="F57" s="764"/>
      <c r="G57" s="764"/>
      <c r="H57" s="764"/>
      <c r="I57" s="764"/>
      <c r="J57" s="764"/>
      <c r="K57" s="764"/>
      <c r="L57" s="764"/>
      <c r="M57" s="764"/>
      <c r="N57" s="764"/>
      <c r="O57" s="764"/>
      <c r="P57" s="765"/>
    </row>
    <row r="58" spans="3:16" x14ac:dyDescent="0.3">
      <c r="C58" s="804"/>
      <c r="D58" s="764"/>
      <c r="E58" s="764"/>
      <c r="F58" s="764"/>
      <c r="G58" s="764"/>
      <c r="H58" s="764"/>
      <c r="I58" s="764"/>
      <c r="J58" s="764"/>
      <c r="K58" s="764"/>
      <c r="L58" s="764"/>
      <c r="M58" s="764"/>
      <c r="N58" s="764"/>
      <c r="O58" s="764"/>
      <c r="P58" s="765"/>
    </row>
    <row r="59" spans="3:16" x14ac:dyDescent="0.3">
      <c r="C59" s="804"/>
      <c r="D59" s="764"/>
      <c r="E59" s="764"/>
      <c r="F59" s="764"/>
      <c r="G59" s="764"/>
      <c r="H59" s="764"/>
      <c r="I59" s="764"/>
      <c r="J59" s="764"/>
      <c r="K59" s="764"/>
      <c r="L59" s="764"/>
      <c r="M59" s="764"/>
      <c r="N59" s="764"/>
      <c r="O59" s="764"/>
      <c r="P59" s="765"/>
    </row>
    <row r="60" spans="3:16" x14ac:dyDescent="0.3">
      <c r="C60" s="804"/>
      <c r="D60" s="764"/>
      <c r="E60" s="764"/>
      <c r="F60" s="764"/>
      <c r="G60" s="764"/>
      <c r="H60" s="764"/>
      <c r="I60" s="764"/>
      <c r="J60" s="764"/>
      <c r="K60" s="764"/>
      <c r="L60" s="764"/>
      <c r="M60" s="764"/>
      <c r="N60" s="764"/>
      <c r="O60" s="764"/>
      <c r="P60" s="765"/>
    </row>
    <row r="61" spans="3:16" x14ac:dyDescent="0.3">
      <c r="C61" s="804"/>
      <c r="D61" s="764"/>
      <c r="E61" s="764"/>
      <c r="F61" s="764"/>
      <c r="G61" s="764"/>
      <c r="H61" s="764"/>
      <c r="I61" s="764"/>
      <c r="J61" s="764"/>
      <c r="K61" s="764"/>
      <c r="L61" s="764"/>
      <c r="M61" s="764"/>
      <c r="N61" s="764"/>
      <c r="O61" s="764"/>
      <c r="P61" s="765"/>
    </row>
    <row r="62" spans="3:16" x14ac:dyDescent="0.3">
      <c r="C62" s="804"/>
      <c r="D62" s="764"/>
      <c r="E62" s="764"/>
      <c r="F62" s="764"/>
      <c r="G62" s="764"/>
      <c r="H62" s="764"/>
      <c r="I62" s="764"/>
      <c r="J62" s="764"/>
      <c r="K62" s="764"/>
      <c r="L62" s="764"/>
      <c r="M62" s="764"/>
      <c r="N62" s="764"/>
      <c r="O62" s="764"/>
      <c r="P62" s="765"/>
    </row>
    <row r="63" spans="3:16" x14ac:dyDescent="0.3">
      <c r="C63" s="804"/>
      <c r="D63" s="764"/>
      <c r="E63" s="764"/>
      <c r="F63" s="764"/>
      <c r="G63" s="764"/>
      <c r="H63" s="764"/>
      <c r="I63" s="764"/>
      <c r="J63" s="764"/>
      <c r="K63" s="764"/>
      <c r="L63" s="764"/>
      <c r="M63" s="764"/>
      <c r="N63" s="764"/>
      <c r="O63" s="764"/>
      <c r="P63" s="765"/>
    </row>
    <row r="64" spans="3:16" x14ac:dyDescent="0.3">
      <c r="C64" s="804"/>
      <c r="D64" s="764"/>
      <c r="E64" s="764"/>
      <c r="F64" s="764"/>
      <c r="G64" s="764"/>
      <c r="H64" s="764"/>
      <c r="I64" s="764"/>
      <c r="J64" s="764"/>
      <c r="K64" s="764"/>
      <c r="L64" s="764"/>
      <c r="M64" s="764"/>
      <c r="N64" s="764"/>
      <c r="O64" s="764"/>
      <c r="P64" s="765"/>
    </row>
    <row r="65" spans="3:16" x14ac:dyDescent="0.3">
      <c r="C65" s="804"/>
      <c r="D65" s="764"/>
      <c r="E65" s="764"/>
      <c r="F65" s="764"/>
      <c r="G65" s="764"/>
      <c r="H65" s="764"/>
      <c r="I65" s="764"/>
      <c r="J65" s="764"/>
      <c r="K65" s="764"/>
      <c r="L65" s="764"/>
      <c r="M65" s="764"/>
      <c r="N65" s="764"/>
      <c r="O65" s="764"/>
      <c r="P65" s="765"/>
    </row>
    <row r="66" spans="3:16" x14ac:dyDescent="0.3">
      <c r="C66" s="804"/>
      <c r="D66" s="764"/>
      <c r="E66" s="764"/>
      <c r="F66" s="764"/>
      <c r="G66" s="764"/>
      <c r="H66" s="764"/>
      <c r="I66" s="764"/>
      <c r="J66" s="764"/>
      <c r="K66" s="764"/>
      <c r="L66" s="764"/>
      <c r="M66" s="764"/>
      <c r="N66" s="764"/>
      <c r="O66" s="764"/>
      <c r="P66" s="765"/>
    </row>
    <row r="67" spans="3:16" x14ac:dyDescent="0.3">
      <c r="C67" s="804"/>
      <c r="D67" s="764"/>
      <c r="E67" s="764"/>
      <c r="F67" s="764"/>
      <c r="G67" s="764"/>
      <c r="H67" s="764"/>
      <c r="I67" s="764"/>
      <c r="J67" s="764"/>
      <c r="K67" s="764"/>
      <c r="L67" s="764"/>
      <c r="M67" s="764"/>
      <c r="N67" s="764"/>
      <c r="O67" s="764"/>
      <c r="P67" s="765"/>
    </row>
    <row r="68" spans="3:16" x14ac:dyDescent="0.3">
      <c r="C68" s="804"/>
      <c r="D68" s="764"/>
      <c r="E68" s="764"/>
      <c r="F68" s="764"/>
      <c r="G68" s="764"/>
      <c r="H68" s="764"/>
      <c r="I68" s="764"/>
      <c r="J68" s="764"/>
      <c r="K68" s="764"/>
      <c r="L68" s="764"/>
      <c r="M68" s="764"/>
      <c r="N68" s="764"/>
      <c r="O68" s="764"/>
      <c r="P68" s="765"/>
    </row>
    <row r="69" spans="3:16" x14ac:dyDescent="0.3">
      <c r="C69" s="804"/>
      <c r="D69" s="764"/>
      <c r="E69" s="764"/>
      <c r="F69" s="764"/>
      <c r="G69" s="764"/>
      <c r="H69" s="764"/>
      <c r="I69" s="764"/>
      <c r="J69" s="764"/>
      <c r="K69" s="764"/>
      <c r="L69" s="764"/>
      <c r="M69" s="764"/>
      <c r="N69" s="764"/>
      <c r="O69" s="764"/>
      <c r="P69" s="765"/>
    </row>
    <row r="70" spans="3:16" ht="15" thickBot="1" x14ac:dyDescent="0.35">
      <c r="C70" s="805"/>
      <c r="D70" s="755"/>
      <c r="E70" s="755"/>
      <c r="F70" s="755"/>
      <c r="G70" s="755"/>
      <c r="H70" s="755"/>
      <c r="I70" s="755"/>
      <c r="J70" s="755"/>
      <c r="K70" s="755"/>
      <c r="L70" s="755"/>
      <c r="M70" s="755"/>
      <c r="N70" s="755"/>
      <c r="O70" s="755"/>
      <c r="P70" s="756"/>
    </row>
  </sheetData>
  <mergeCells count="16">
    <mergeCell ref="C45:P70"/>
    <mergeCell ref="B3:P3"/>
    <mergeCell ref="B5:B7"/>
    <mergeCell ref="C5:C7"/>
    <mergeCell ref="D5:D7"/>
    <mergeCell ref="E5:N5"/>
    <mergeCell ref="O5:P5"/>
    <mergeCell ref="E6:F6"/>
    <mergeCell ref="G6:H6"/>
    <mergeCell ref="I6:J6"/>
    <mergeCell ref="K6:L6"/>
    <mergeCell ref="O34:P34"/>
    <mergeCell ref="B34:N34"/>
    <mergeCell ref="M6:N6"/>
    <mergeCell ref="B32:D32"/>
    <mergeCell ref="B33:D33"/>
  </mergeCells>
  <dataValidations count="1">
    <dataValidation type="list" allowBlank="1" showInputMessage="1" showErrorMessage="1" sqref="O34 E8:P31" xr:uid="{00000000-0002-0000-2D00-000000000000}">
      <formula1>"V"</formula1>
    </dataValidation>
  </dataValidations>
  <pageMargins left="0.7" right="0.7" top="0.75" bottom="0.75" header="0.3" footer="0.3"/>
  <pageSetup scale="65" orientation="landscape" horizontalDpi="300" verticalDpi="300"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002060"/>
  </sheetPr>
  <dimension ref="B3:K50"/>
  <sheetViews>
    <sheetView showGridLines="0" workbookViewId="0"/>
  </sheetViews>
  <sheetFormatPr defaultColWidth="9.109375" defaultRowHeight="14.4" x14ac:dyDescent="0.3"/>
  <cols>
    <col min="1" max="1" width="4" customWidth="1"/>
    <col min="2" max="2" width="4.33203125" bestFit="1" customWidth="1"/>
    <col min="3" max="3" width="39.5546875" customWidth="1"/>
    <col min="7" max="7" width="8.44140625" bestFit="1" customWidth="1"/>
    <col min="8" max="8" width="10.33203125" bestFit="1" customWidth="1"/>
  </cols>
  <sheetData>
    <row r="3" spans="2:11" x14ac:dyDescent="0.3">
      <c r="B3" s="895" t="s">
        <v>760</v>
      </c>
      <c r="C3" s="843"/>
      <c r="D3" s="843"/>
      <c r="E3" s="843"/>
      <c r="F3" s="843"/>
      <c r="G3" s="843"/>
      <c r="H3" s="843"/>
      <c r="I3" s="843"/>
      <c r="J3" s="843"/>
      <c r="K3" s="843"/>
    </row>
    <row r="4" spans="2:11" x14ac:dyDescent="0.3">
      <c r="B4" s="109"/>
      <c r="C4" s="75"/>
      <c r="D4" s="75"/>
      <c r="E4" s="75"/>
      <c r="F4" s="75"/>
      <c r="G4" s="75"/>
      <c r="H4" s="75"/>
      <c r="I4" s="75"/>
      <c r="J4" s="75"/>
      <c r="K4" s="75"/>
    </row>
    <row r="5" spans="2:11" x14ac:dyDescent="0.3">
      <c r="B5" s="859" t="s">
        <v>287</v>
      </c>
      <c r="C5" s="859" t="s">
        <v>761</v>
      </c>
      <c r="D5" s="861" t="s">
        <v>762</v>
      </c>
      <c r="E5" s="863"/>
      <c r="F5" s="863"/>
      <c r="G5" s="863"/>
      <c r="H5" s="862"/>
      <c r="I5" s="899" t="s">
        <v>763</v>
      </c>
      <c r="J5" s="900"/>
      <c r="K5" s="901"/>
    </row>
    <row r="6" spans="2:11" x14ac:dyDescent="0.3">
      <c r="B6" s="896"/>
      <c r="C6" s="896"/>
      <c r="D6" s="861" t="s">
        <v>764</v>
      </c>
      <c r="E6" s="863"/>
      <c r="F6" s="862"/>
      <c r="G6" s="861" t="s">
        <v>765</v>
      </c>
      <c r="H6" s="862"/>
      <c r="I6" s="902"/>
      <c r="J6" s="903"/>
      <c r="K6" s="904"/>
    </row>
    <row r="7" spans="2:11" x14ac:dyDescent="0.3">
      <c r="B7" s="860"/>
      <c r="C7" s="860"/>
      <c r="D7" s="310" t="s">
        <v>766</v>
      </c>
      <c r="E7" s="310" t="s">
        <v>767</v>
      </c>
      <c r="F7" s="310" t="s">
        <v>768</v>
      </c>
      <c r="G7" s="310" t="s">
        <v>769</v>
      </c>
      <c r="H7" s="310" t="s">
        <v>770</v>
      </c>
      <c r="I7" s="310" t="s">
        <v>766</v>
      </c>
      <c r="J7" s="310" t="s">
        <v>767</v>
      </c>
      <c r="K7" s="310" t="s">
        <v>768</v>
      </c>
    </row>
    <row r="8" spans="2:11" ht="15.6" x14ac:dyDescent="0.3">
      <c r="B8" s="71">
        <v>1</v>
      </c>
      <c r="C8" s="676" t="s">
        <v>2031</v>
      </c>
      <c r="D8" s="71" t="s">
        <v>286</v>
      </c>
      <c r="E8" s="71"/>
      <c r="F8" s="71"/>
      <c r="G8" s="71"/>
      <c r="H8" s="71" t="s">
        <v>286</v>
      </c>
      <c r="I8" s="71" t="s">
        <v>286</v>
      </c>
      <c r="J8" s="71"/>
      <c r="K8" s="71"/>
    </row>
    <row r="9" spans="2:11" ht="15.6" x14ac:dyDescent="0.3">
      <c r="B9" s="71">
        <v>2</v>
      </c>
      <c r="C9" s="676" t="s">
        <v>2032</v>
      </c>
      <c r="D9" s="71" t="s">
        <v>286</v>
      </c>
      <c r="E9" s="71"/>
      <c r="F9" s="71"/>
      <c r="G9" s="71" t="s">
        <v>286</v>
      </c>
      <c r="H9" s="71"/>
      <c r="I9" s="71" t="s">
        <v>286</v>
      </c>
      <c r="J9" s="71"/>
      <c r="K9" s="71"/>
    </row>
    <row r="10" spans="2:11" ht="15.6" x14ac:dyDescent="0.3">
      <c r="B10" s="71">
        <v>3</v>
      </c>
      <c r="C10" s="676" t="s">
        <v>2033</v>
      </c>
      <c r="D10" s="71" t="s">
        <v>286</v>
      </c>
      <c r="E10" s="71"/>
      <c r="F10" s="71"/>
      <c r="G10" s="71"/>
      <c r="H10" s="71" t="s">
        <v>286</v>
      </c>
      <c r="I10" s="71" t="s">
        <v>286</v>
      </c>
      <c r="J10" s="71"/>
      <c r="K10" s="71"/>
    </row>
    <row r="11" spans="2:11" ht="15.6" x14ac:dyDescent="0.3">
      <c r="B11" s="71">
        <v>4</v>
      </c>
      <c r="C11" s="676" t="s">
        <v>2034</v>
      </c>
      <c r="D11" s="71" t="s">
        <v>286</v>
      </c>
      <c r="E11" s="71"/>
      <c r="F11" s="71"/>
      <c r="G11" s="71" t="s">
        <v>286</v>
      </c>
      <c r="H11" s="71"/>
      <c r="I11" s="71" t="s">
        <v>286</v>
      </c>
      <c r="J11" s="71"/>
      <c r="K11" s="71"/>
    </row>
    <row r="12" spans="2:11" ht="15.6" x14ac:dyDescent="0.3">
      <c r="B12" s="71">
        <v>5</v>
      </c>
      <c r="C12" s="676" t="s">
        <v>1885</v>
      </c>
      <c r="D12" s="71" t="s">
        <v>286</v>
      </c>
      <c r="E12" s="71"/>
      <c r="F12" s="71"/>
      <c r="G12" s="71"/>
      <c r="H12" s="71" t="s">
        <v>286</v>
      </c>
      <c r="I12" s="71" t="s">
        <v>286</v>
      </c>
      <c r="J12" s="71"/>
      <c r="K12" s="71"/>
    </row>
    <row r="13" spans="2:11" ht="15.6" x14ac:dyDescent="0.3">
      <c r="B13" s="698">
        <v>6</v>
      </c>
      <c r="C13" s="687" t="s">
        <v>2035</v>
      </c>
      <c r="D13" s="698" t="s">
        <v>286</v>
      </c>
      <c r="E13" s="303"/>
      <c r="F13" s="303"/>
      <c r="G13" s="303" t="s">
        <v>286</v>
      </c>
      <c r="H13" s="698"/>
      <c r="I13" s="698" t="s">
        <v>286</v>
      </c>
      <c r="J13" s="303"/>
      <c r="K13" s="303"/>
    </row>
    <row r="14" spans="2:11" ht="15.6" x14ac:dyDescent="0.3">
      <c r="B14" s="698">
        <v>7</v>
      </c>
      <c r="C14" s="687" t="s">
        <v>2036</v>
      </c>
      <c r="D14" s="698" t="s">
        <v>286</v>
      </c>
      <c r="E14" s="303"/>
      <c r="F14" s="303"/>
      <c r="G14" s="303" t="s">
        <v>286</v>
      </c>
      <c r="H14" s="698"/>
      <c r="I14" s="698" t="s">
        <v>286</v>
      </c>
      <c r="J14" s="303"/>
      <c r="K14" s="303"/>
    </row>
    <row r="15" spans="2:11" ht="15.6" x14ac:dyDescent="0.3">
      <c r="B15" s="71">
        <v>8</v>
      </c>
      <c r="C15" s="676" t="s">
        <v>2037</v>
      </c>
      <c r="D15" s="71" t="s">
        <v>286</v>
      </c>
      <c r="E15" s="67"/>
      <c r="F15" s="67"/>
      <c r="G15" s="67"/>
      <c r="H15" s="71" t="s">
        <v>286</v>
      </c>
      <c r="I15" s="71" t="s">
        <v>286</v>
      </c>
      <c r="J15" s="67"/>
      <c r="K15" s="67"/>
    </row>
    <row r="16" spans="2:11" ht="15.6" x14ac:dyDescent="0.3">
      <c r="B16" s="71">
        <v>9</v>
      </c>
      <c r="C16" s="676" t="s">
        <v>2038</v>
      </c>
      <c r="D16" s="71" t="s">
        <v>286</v>
      </c>
      <c r="E16" s="67"/>
      <c r="F16" s="67"/>
      <c r="G16" s="67"/>
      <c r="H16" s="71" t="s">
        <v>286</v>
      </c>
      <c r="I16" s="71" t="s">
        <v>286</v>
      </c>
      <c r="J16" s="67"/>
      <c r="K16" s="67"/>
    </row>
    <row r="17" spans="2:11" ht="15.6" x14ac:dyDescent="0.3">
      <c r="B17" s="71">
        <v>10</v>
      </c>
      <c r="C17" s="676" t="s">
        <v>2039</v>
      </c>
      <c r="D17" s="71" t="s">
        <v>286</v>
      </c>
      <c r="E17" s="67"/>
      <c r="F17" s="67"/>
      <c r="G17" s="67"/>
      <c r="H17" s="71" t="s">
        <v>286</v>
      </c>
      <c r="I17" s="71" t="s">
        <v>286</v>
      </c>
      <c r="J17" s="67"/>
      <c r="K17" s="67"/>
    </row>
    <row r="18" spans="2:11" ht="15.6" x14ac:dyDescent="0.3">
      <c r="B18" s="71">
        <v>11</v>
      </c>
      <c r="C18" s="676" t="s">
        <v>1867</v>
      </c>
      <c r="D18" s="71" t="s">
        <v>286</v>
      </c>
      <c r="E18" s="67"/>
      <c r="F18" s="67"/>
      <c r="G18" s="67"/>
      <c r="H18" s="71" t="s">
        <v>286</v>
      </c>
      <c r="I18" s="71" t="s">
        <v>286</v>
      </c>
      <c r="J18" s="67"/>
      <c r="K18" s="67"/>
    </row>
    <row r="19" spans="2:11" ht="15.6" x14ac:dyDescent="0.3">
      <c r="B19" s="71">
        <v>12</v>
      </c>
      <c r="C19" s="677" t="s">
        <v>2040</v>
      </c>
      <c r="D19" s="71" t="s">
        <v>286</v>
      </c>
      <c r="E19" s="67"/>
      <c r="F19" s="67"/>
      <c r="G19" s="67"/>
      <c r="H19" s="71" t="s">
        <v>286</v>
      </c>
      <c r="I19" s="71" t="s">
        <v>286</v>
      </c>
      <c r="J19" s="67"/>
      <c r="K19" s="67"/>
    </row>
    <row r="20" spans="2:11" ht="15.6" x14ac:dyDescent="0.3">
      <c r="B20" s="71">
        <v>13</v>
      </c>
      <c r="C20" s="678" t="s">
        <v>2041</v>
      </c>
      <c r="D20" s="71" t="s">
        <v>286</v>
      </c>
      <c r="E20" s="67"/>
      <c r="F20" s="67"/>
      <c r="G20" s="67"/>
      <c r="H20" s="71" t="s">
        <v>286</v>
      </c>
      <c r="I20" s="71" t="s">
        <v>286</v>
      </c>
      <c r="J20" s="67"/>
      <c r="K20" s="67"/>
    </row>
    <row r="21" spans="2:11" ht="15.6" x14ac:dyDescent="0.3">
      <c r="B21" s="71">
        <v>14</v>
      </c>
      <c r="C21" s="678" t="s">
        <v>2042</v>
      </c>
      <c r="D21" s="71" t="s">
        <v>286</v>
      </c>
      <c r="E21" s="67"/>
      <c r="F21" s="67"/>
      <c r="G21" s="67"/>
      <c r="H21" s="71" t="s">
        <v>286</v>
      </c>
      <c r="I21" s="71" t="s">
        <v>286</v>
      </c>
      <c r="J21" s="67"/>
      <c r="K21" s="67"/>
    </row>
    <row r="22" spans="2:11" ht="15.6" x14ac:dyDescent="0.3">
      <c r="B22" s="71">
        <v>15</v>
      </c>
      <c r="C22" s="676" t="s">
        <v>2043</v>
      </c>
      <c r="D22" s="71" t="s">
        <v>286</v>
      </c>
      <c r="E22" s="67"/>
      <c r="F22" s="67"/>
      <c r="G22" s="67"/>
      <c r="H22" s="71" t="s">
        <v>286</v>
      </c>
      <c r="I22" s="71" t="s">
        <v>286</v>
      </c>
      <c r="J22" s="67"/>
      <c r="K22" s="67"/>
    </row>
    <row r="23" spans="2:11" ht="15.6" x14ac:dyDescent="0.3">
      <c r="B23" s="71">
        <v>16</v>
      </c>
      <c r="C23" s="676" t="s">
        <v>2044</v>
      </c>
      <c r="D23" s="71" t="s">
        <v>286</v>
      </c>
      <c r="E23" s="67"/>
      <c r="F23" s="67"/>
      <c r="G23" s="67"/>
      <c r="H23" s="71" t="s">
        <v>286</v>
      </c>
      <c r="I23" s="71" t="s">
        <v>286</v>
      </c>
      <c r="J23" s="67"/>
      <c r="K23" s="67"/>
    </row>
    <row r="24" spans="2:11" ht="15.6" x14ac:dyDescent="0.3">
      <c r="B24" s="71">
        <v>17</v>
      </c>
      <c r="C24" s="676" t="s">
        <v>2045</v>
      </c>
      <c r="D24" s="71" t="s">
        <v>286</v>
      </c>
      <c r="E24" s="67"/>
      <c r="F24" s="67"/>
      <c r="G24" s="67"/>
      <c r="H24" s="71" t="s">
        <v>286</v>
      </c>
      <c r="I24" s="71" t="s">
        <v>286</v>
      </c>
      <c r="J24" s="67"/>
      <c r="K24" s="67"/>
    </row>
    <row r="25" spans="2:11" ht="15.6" x14ac:dyDescent="0.3">
      <c r="B25" s="71">
        <v>18</v>
      </c>
      <c r="C25" s="677" t="s">
        <v>2046</v>
      </c>
      <c r="D25" s="71" t="s">
        <v>286</v>
      </c>
      <c r="E25" s="67"/>
      <c r="F25" s="67"/>
      <c r="G25" s="67"/>
      <c r="H25" s="71" t="s">
        <v>286</v>
      </c>
      <c r="I25" s="71" t="s">
        <v>286</v>
      </c>
      <c r="J25" s="67"/>
      <c r="K25" s="67"/>
    </row>
    <row r="26" spans="2:11" ht="15.6" x14ac:dyDescent="0.3">
      <c r="B26" s="71">
        <v>19</v>
      </c>
      <c r="C26" s="676" t="s">
        <v>2047</v>
      </c>
      <c r="D26" s="71" t="s">
        <v>286</v>
      </c>
      <c r="E26" s="67"/>
      <c r="F26" s="67"/>
      <c r="G26" s="67"/>
      <c r="H26" s="71" t="s">
        <v>286</v>
      </c>
      <c r="I26" s="71" t="s">
        <v>286</v>
      </c>
      <c r="J26" s="67"/>
      <c r="K26" s="67"/>
    </row>
    <row r="27" spans="2:11" ht="15.6" x14ac:dyDescent="0.3">
      <c r="B27" s="71">
        <v>20</v>
      </c>
      <c r="C27" s="676" t="s">
        <v>2048</v>
      </c>
      <c r="D27" s="71"/>
      <c r="E27" s="67"/>
      <c r="F27" s="67"/>
      <c r="G27" s="67"/>
      <c r="H27" s="71"/>
      <c r="I27" s="71"/>
      <c r="J27" s="67"/>
      <c r="K27" s="67"/>
    </row>
    <row r="28" spans="2:11" ht="15.6" x14ac:dyDescent="0.3">
      <c r="B28" s="71">
        <v>21</v>
      </c>
      <c r="C28" s="676" t="s">
        <v>1865</v>
      </c>
      <c r="D28" s="71" t="s">
        <v>286</v>
      </c>
      <c r="E28" s="67"/>
      <c r="F28" s="67"/>
      <c r="G28" s="67"/>
      <c r="H28" s="71" t="s">
        <v>286</v>
      </c>
      <c r="I28" s="71" t="s">
        <v>286</v>
      </c>
      <c r="J28" s="67"/>
      <c r="K28" s="67"/>
    </row>
    <row r="29" spans="2:11" ht="15.6" x14ac:dyDescent="0.3">
      <c r="B29" s="71">
        <v>22</v>
      </c>
      <c r="C29" s="676" t="s">
        <v>2006</v>
      </c>
      <c r="D29" s="71" t="s">
        <v>286</v>
      </c>
      <c r="E29" s="67"/>
      <c r="F29" s="67"/>
      <c r="G29" s="67"/>
      <c r="H29" s="71" t="s">
        <v>286</v>
      </c>
      <c r="I29" s="71" t="s">
        <v>286</v>
      </c>
      <c r="J29" s="67"/>
      <c r="K29" s="67"/>
    </row>
    <row r="30" spans="2:11" ht="15.6" x14ac:dyDescent="0.3">
      <c r="B30" s="71">
        <v>23</v>
      </c>
      <c r="C30" s="679" t="s">
        <v>2007</v>
      </c>
      <c r="D30" s="71"/>
      <c r="E30" s="67"/>
      <c r="F30" s="67"/>
      <c r="G30" s="67"/>
      <c r="H30" s="71"/>
      <c r="I30" s="71"/>
      <c r="J30" s="67"/>
      <c r="K30" s="67"/>
    </row>
    <row r="31" spans="2:11" x14ac:dyDescent="0.3">
      <c r="B31" s="67"/>
      <c r="C31" s="67"/>
      <c r="D31" s="67"/>
      <c r="E31" s="67"/>
      <c r="F31" s="67"/>
      <c r="G31" s="67"/>
      <c r="H31" s="67"/>
      <c r="I31" s="67"/>
      <c r="J31" s="67"/>
      <c r="K31" s="67"/>
    </row>
    <row r="32" spans="2:11" x14ac:dyDescent="0.3">
      <c r="B32" s="905" t="s">
        <v>676</v>
      </c>
      <c r="C32" s="905"/>
      <c r="D32" s="500">
        <f t="shared" ref="D32:K32" si="0">COUNTIF(D7:D30,"V")</f>
        <v>21</v>
      </c>
      <c r="E32" s="500">
        <f t="shared" si="0"/>
        <v>0</v>
      </c>
      <c r="F32" s="500">
        <f t="shared" si="0"/>
        <v>0</v>
      </c>
      <c r="G32" s="500">
        <f t="shared" si="0"/>
        <v>4</v>
      </c>
      <c r="H32" s="500">
        <f t="shared" si="0"/>
        <v>17</v>
      </c>
      <c r="I32" s="500">
        <f t="shared" si="0"/>
        <v>21</v>
      </c>
      <c r="J32" s="500">
        <f t="shared" si="0"/>
        <v>0</v>
      </c>
      <c r="K32" s="500">
        <f t="shared" si="0"/>
        <v>0</v>
      </c>
    </row>
    <row r="33" spans="2:11" x14ac:dyDescent="0.3">
      <c r="B33" s="905" t="s">
        <v>677</v>
      </c>
      <c r="C33" s="905"/>
      <c r="D33" s="501">
        <f>D32/SUM($D32:$F32)</f>
        <v>1</v>
      </c>
      <c r="E33" s="501">
        <f>E32/SUM($D32:$F32)</f>
        <v>0</v>
      </c>
      <c r="F33" s="501">
        <f>F32/SUM($D32:$F32)</f>
        <v>0</v>
      </c>
      <c r="G33" s="501">
        <f>G32/($G32+$H32)</f>
        <v>0.19047619047619047</v>
      </c>
      <c r="H33" s="501">
        <f>H32/($G32+$H32)</f>
        <v>0.80952380952380953</v>
      </c>
      <c r="I33" s="501">
        <f>I32/SUM($I32:$K32)</f>
        <v>1</v>
      </c>
      <c r="J33" s="501">
        <f>J32/SUM($I32:$K32)</f>
        <v>0</v>
      </c>
      <c r="K33" s="501">
        <f>K32/SUM($I32:$K32)</f>
        <v>0</v>
      </c>
    </row>
    <row r="34" spans="2:11" x14ac:dyDescent="0.3">
      <c r="B34" s="770" t="s">
        <v>1168</v>
      </c>
      <c r="C34" s="770"/>
      <c r="D34" s="770"/>
      <c r="E34" s="770"/>
      <c r="F34" s="770"/>
      <c r="G34" s="770"/>
      <c r="H34" s="770"/>
      <c r="I34" s="770"/>
      <c r="J34" s="769" t="s">
        <v>286</v>
      </c>
      <c r="K34" s="769"/>
    </row>
    <row r="36" spans="2:11" ht="15" thickBot="1" x14ac:dyDescent="0.35"/>
    <row r="37" spans="2:11" x14ac:dyDescent="0.3">
      <c r="B37" s="322" t="s">
        <v>697</v>
      </c>
      <c r="C37" s="324"/>
      <c r="D37" s="153"/>
      <c r="E37" s="153"/>
      <c r="F37" s="153"/>
      <c r="G37" s="153"/>
      <c r="H37" s="153"/>
      <c r="I37" s="153"/>
      <c r="J37" s="153"/>
      <c r="K37" s="154"/>
    </row>
    <row r="38" spans="2:11" x14ac:dyDescent="0.3">
      <c r="B38" s="744" t="s">
        <v>2062</v>
      </c>
      <c r="C38" s="745"/>
      <c r="D38" s="745"/>
      <c r="E38" s="745"/>
      <c r="F38" s="745"/>
      <c r="G38" s="745"/>
      <c r="H38" s="745"/>
      <c r="I38" s="745"/>
      <c r="J38" s="745"/>
      <c r="K38" s="746"/>
    </row>
    <row r="39" spans="2:11" x14ac:dyDescent="0.3">
      <c r="B39" s="744"/>
      <c r="C39" s="745"/>
      <c r="D39" s="745"/>
      <c r="E39" s="745"/>
      <c r="F39" s="745"/>
      <c r="G39" s="745"/>
      <c r="H39" s="745"/>
      <c r="I39" s="745"/>
      <c r="J39" s="745"/>
      <c r="K39" s="746"/>
    </row>
    <row r="40" spans="2:11" x14ac:dyDescent="0.3">
      <c r="B40" s="744"/>
      <c r="C40" s="745"/>
      <c r="D40" s="745"/>
      <c r="E40" s="745"/>
      <c r="F40" s="745"/>
      <c r="G40" s="745"/>
      <c r="H40" s="745"/>
      <c r="I40" s="745"/>
      <c r="J40" s="745"/>
      <c r="K40" s="746"/>
    </row>
    <row r="41" spans="2:11" x14ac:dyDescent="0.3">
      <c r="B41" s="744"/>
      <c r="C41" s="745"/>
      <c r="D41" s="745"/>
      <c r="E41" s="745"/>
      <c r="F41" s="745"/>
      <c r="G41" s="745"/>
      <c r="H41" s="745"/>
      <c r="I41" s="745"/>
      <c r="J41" s="745"/>
      <c r="K41" s="746"/>
    </row>
    <row r="42" spans="2:11" x14ac:dyDescent="0.3">
      <c r="B42" s="744"/>
      <c r="C42" s="745"/>
      <c r="D42" s="745"/>
      <c r="E42" s="745"/>
      <c r="F42" s="745"/>
      <c r="G42" s="745"/>
      <c r="H42" s="745"/>
      <c r="I42" s="745"/>
      <c r="J42" s="745"/>
      <c r="K42" s="746"/>
    </row>
    <row r="43" spans="2:11" x14ac:dyDescent="0.3">
      <c r="B43" s="744"/>
      <c r="C43" s="745"/>
      <c r="D43" s="745"/>
      <c r="E43" s="745"/>
      <c r="F43" s="745"/>
      <c r="G43" s="745"/>
      <c r="H43" s="745"/>
      <c r="I43" s="745"/>
      <c r="J43" s="745"/>
      <c r="K43" s="746"/>
    </row>
    <row r="44" spans="2:11" x14ac:dyDescent="0.3">
      <c r="B44" s="744"/>
      <c r="C44" s="745"/>
      <c r="D44" s="745"/>
      <c r="E44" s="745"/>
      <c r="F44" s="745"/>
      <c r="G44" s="745"/>
      <c r="H44" s="745"/>
      <c r="I44" s="745"/>
      <c r="J44" s="745"/>
      <c r="K44" s="746"/>
    </row>
    <row r="45" spans="2:11" x14ac:dyDescent="0.3">
      <c r="B45" s="744"/>
      <c r="C45" s="745"/>
      <c r="D45" s="745"/>
      <c r="E45" s="745"/>
      <c r="F45" s="745"/>
      <c r="G45" s="745"/>
      <c r="H45" s="745"/>
      <c r="I45" s="745"/>
      <c r="J45" s="745"/>
      <c r="K45" s="746"/>
    </row>
    <row r="46" spans="2:11" x14ac:dyDescent="0.3">
      <c r="B46" s="744"/>
      <c r="C46" s="745"/>
      <c r="D46" s="745"/>
      <c r="E46" s="745"/>
      <c r="F46" s="745"/>
      <c r="G46" s="745"/>
      <c r="H46" s="745"/>
      <c r="I46" s="745"/>
      <c r="J46" s="745"/>
      <c r="K46" s="746"/>
    </row>
    <row r="47" spans="2:11" x14ac:dyDescent="0.3">
      <c r="B47" s="744"/>
      <c r="C47" s="745"/>
      <c r="D47" s="745"/>
      <c r="E47" s="745"/>
      <c r="F47" s="745"/>
      <c r="G47" s="745"/>
      <c r="H47" s="745"/>
      <c r="I47" s="745"/>
      <c r="J47" s="745"/>
      <c r="K47" s="746"/>
    </row>
    <row r="48" spans="2:11" x14ac:dyDescent="0.3">
      <c r="B48" s="744"/>
      <c r="C48" s="745"/>
      <c r="D48" s="745"/>
      <c r="E48" s="745"/>
      <c r="F48" s="745"/>
      <c r="G48" s="745"/>
      <c r="H48" s="745"/>
      <c r="I48" s="745"/>
      <c r="J48" s="745"/>
      <c r="K48" s="746"/>
    </row>
    <row r="49" spans="2:11" x14ac:dyDescent="0.3">
      <c r="B49" s="744"/>
      <c r="C49" s="745"/>
      <c r="D49" s="745"/>
      <c r="E49" s="745"/>
      <c r="F49" s="745"/>
      <c r="G49" s="745"/>
      <c r="H49" s="745"/>
      <c r="I49" s="745"/>
      <c r="J49" s="745"/>
      <c r="K49" s="746"/>
    </row>
    <row r="50" spans="2:11" ht="15" thickBot="1" x14ac:dyDescent="0.35">
      <c r="B50" s="157"/>
      <c r="C50" s="158"/>
      <c r="D50" s="158"/>
      <c r="E50" s="158"/>
      <c r="F50" s="158"/>
      <c r="G50" s="158"/>
      <c r="H50" s="158"/>
      <c r="I50" s="158"/>
      <c r="J50" s="158"/>
      <c r="K50" s="159"/>
    </row>
  </sheetData>
  <mergeCells count="12">
    <mergeCell ref="B38:K49"/>
    <mergeCell ref="B34:I34"/>
    <mergeCell ref="J34:K34"/>
    <mergeCell ref="B32:C32"/>
    <mergeCell ref="B33:C33"/>
    <mergeCell ref="B3:K3"/>
    <mergeCell ref="B5:B7"/>
    <mergeCell ref="C5:C7"/>
    <mergeCell ref="D5:H5"/>
    <mergeCell ref="I5:K6"/>
    <mergeCell ref="D6:F6"/>
    <mergeCell ref="G6:H6"/>
  </mergeCells>
  <dataValidations count="1">
    <dataValidation type="list" allowBlank="1" showInputMessage="1" showErrorMessage="1" sqref="J34 D8:K31" xr:uid="{00000000-0002-0000-2E00-000000000000}">
      <formula1>"V"</formula1>
    </dataValidation>
  </dataValidations>
  <pageMargins left="0.7" right="0.7" top="0.75" bottom="0.75" header="0.3" footer="0.3"/>
  <pageSetup paperSize="9" scale="95" orientation="landscape" horizontalDpi="0" verticalDpi="0"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002060"/>
  </sheetPr>
  <dimension ref="B3:K144"/>
  <sheetViews>
    <sheetView showGridLines="0" workbookViewId="0">
      <selection activeCell="D6" sqref="D6:G129"/>
    </sheetView>
  </sheetViews>
  <sheetFormatPr defaultColWidth="9.109375" defaultRowHeight="14.4" x14ac:dyDescent="0.3"/>
  <cols>
    <col min="1" max="1" width="5.44140625" customWidth="1"/>
    <col min="2" max="2" width="5.6640625" customWidth="1"/>
    <col min="3" max="3" width="15.109375" style="75" customWidth="1"/>
    <col min="4" max="4" width="28.6640625" customWidth="1"/>
    <col min="5" max="5" width="7.44140625" style="22" bestFit="1" customWidth="1"/>
    <col min="6" max="6" width="19.88671875" customWidth="1"/>
    <col min="7" max="7" width="12.88671875" style="62" customWidth="1"/>
    <col min="8" max="8" width="9.6640625" bestFit="1" customWidth="1"/>
    <col min="9" max="9" width="10.33203125" bestFit="1" customWidth="1"/>
    <col min="10" max="10" width="10.5546875" bestFit="1" customWidth="1"/>
    <col min="11" max="11" width="12" customWidth="1"/>
  </cols>
  <sheetData>
    <row r="3" spans="2:11" x14ac:dyDescent="0.3">
      <c r="B3" s="106" t="s">
        <v>1187</v>
      </c>
    </row>
    <row r="4" spans="2:11" x14ac:dyDescent="0.3">
      <c r="B4" s="106"/>
    </row>
    <row r="5" spans="2:11" ht="78" customHeight="1" x14ac:dyDescent="0.3">
      <c r="B5" s="463" t="s">
        <v>287</v>
      </c>
      <c r="C5" s="463" t="s">
        <v>700</v>
      </c>
      <c r="D5" s="463" t="s">
        <v>680</v>
      </c>
      <c r="E5" s="463" t="s">
        <v>771</v>
      </c>
      <c r="F5" s="463" t="s">
        <v>772</v>
      </c>
      <c r="G5" s="463" t="s">
        <v>681</v>
      </c>
      <c r="H5" s="463" t="s">
        <v>773</v>
      </c>
      <c r="I5" s="463" t="s">
        <v>774</v>
      </c>
      <c r="J5" s="463" t="s">
        <v>775</v>
      </c>
      <c r="K5" s="463" t="s">
        <v>776</v>
      </c>
    </row>
    <row r="6" spans="2:11" ht="43.2" x14ac:dyDescent="0.3">
      <c r="B6" s="6">
        <v>1</v>
      </c>
      <c r="C6" s="674">
        <v>22080302202</v>
      </c>
      <c r="D6" s="676" t="s">
        <v>2031</v>
      </c>
      <c r="E6" s="6" t="s">
        <v>2207</v>
      </c>
      <c r="F6" s="8" t="s">
        <v>2289</v>
      </c>
      <c r="G6" s="8">
        <v>50</v>
      </c>
      <c r="H6" s="6">
        <v>16</v>
      </c>
      <c r="I6" s="238">
        <v>1</v>
      </c>
      <c r="J6" s="6">
        <v>16</v>
      </c>
      <c r="K6" s="455">
        <f>J6/H6*I6</f>
        <v>1</v>
      </c>
    </row>
    <row r="7" spans="2:11" ht="57.6" x14ac:dyDescent="0.3">
      <c r="B7" s="6">
        <v>2</v>
      </c>
      <c r="C7" s="674">
        <v>22080302202</v>
      </c>
      <c r="D7" s="676" t="s">
        <v>2031</v>
      </c>
      <c r="E7" s="6" t="s">
        <v>2208</v>
      </c>
      <c r="F7" s="8" t="s">
        <v>2260</v>
      </c>
      <c r="G7" s="8">
        <v>30</v>
      </c>
      <c r="H7" s="6">
        <v>16</v>
      </c>
      <c r="I7" s="238">
        <v>1</v>
      </c>
      <c r="J7" s="6">
        <v>16</v>
      </c>
      <c r="K7" s="455">
        <f t="shared" ref="K7:K70" si="0">J7/H7*I7</f>
        <v>1</v>
      </c>
    </row>
    <row r="8" spans="2:11" ht="43.2" x14ac:dyDescent="0.3">
      <c r="B8" s="6">
        <v>3</v>
      </c>
      <c r="C8" s="674">
        <v>22080302202</v>
      </c>
      <c r="D8" s="676" t="s">
        <v>2031</v>
      </c>
      <c r="E8" s="6" t="s">
        <v>2209</v>
      </c>
      <c r="F8" s="8" t="s">
        <v>2292</v>
      </c>
      <c r="G8" s="8">
        <v>30</v>
      </c>
      <c r="H8" s="6">
        <v>16</v>
      </c>
      <c r="I8" s="238">
        <v>1</v>
      </c>
      <c r="J8" s="6">
        <v>16</v>
      </c>
      <c r="K8" s="455">
        <f t="shared" si="0"/>
        <v>1</v>
      </c>
    </row>
    <row r="9" spans="2:11" ht="43.2" x14ac:dyDescent="0.3">
      <c r="B9" s="6">
        <v>4</v>
      </c>
      <c r="C9" s="674">
        <v>22080302202</v>
      </c>
      <c r="D9" s="676" t="s">
        <v>2031</v>
      </c>
      <c r="E9" s="6" t="s">
        <v>2210</v>
      </c>
      <c r="F9" s="8" t="s">
        <v>2257</v>
      </c>
      <c r="G9" s="8">
        <v>14</v>
      </c>
      <c r="H9" s="6">
        <v>16</v>
      </c>
      <c r="I9" s="238">
        <v>1</v>
      </c>
      <c r="J9" s="6">
        <v>16</v>
      </c>
      <c r="K9" s="455">
        <f t="shared" si="0"/>
        <v>1</v>
      </c>
    </row>
    <row r="10" spans="2:11" x14ac:dyDescent="0.3">
      <c r="B10" s="699">
        <v>5</v>
      </c>
      <c r="C10" s="700" t="s">
        <v>2227</v>
      </c>
      <c r="D10" s="700" t="s">
        <v>2042</v>
      </c>
      <c r="E10" s="700" t="s">
        <v>2240</v>
      </c>
      <c r="F10" s="700"/>
      <c r="G10" s="700">
        <v>39</v>
      </c>
      <c r="H10" s="699">
        <v>0</v>
      </c>
      <c r="I10" s="701">
        <v>0</v>
      </c>
      <c r="J10" s="699">
        <v>0</v>
      </c>
      <c r="K10" s="702" t="e">
        <f t="shared" si="0"/>
        <v>#DIV/0!</v>
      </c>
    </row>
    <row r="11" spans="2:11" ht="28.8" x14ac:dyDescent="0.3">
      <c r="B11" s="6">
        <v>6</v>
      </c>
      <c r="C11" s="8">
        <v>22080304224</v>
      </c>
      <c r="D11" s="8" t="s">
        <v>2042</v>
      </c>
      <c r="E11" s="8" t="s">
        <v>2241</v>
      </c>
      <c r="F11" s="8" t="s">
        <v>2254</v>
      </c>
      <c r="G11" s="8">
        <v>65</v>
      </c>
      <c r="H11" s="6">
        <v>16</v>
      </c>
      <c r="I11" s="238">
        <v>1</v>
      </c>
      <c r="J11" s="6">
        <v>16</v>
      </c>
      <c r="K11" s="455">
        <f t="shared" si="0"/>
        <v>1</v>
      </c>
    </row>
    <row r="12" spans="2:11" ht="43.2" x14ac:dyDescent="0.3">
      <c r="B12" s="6">
        <v>7</v>
      </c>
      <c r="C12" s="8">
        <v>22080304224</v>
      </c>
      <c r="D12" s="8" t="s">
        <v>2042</v>
      </c>
      <c r="E12" s="8" t="s">
        <v>2242</v>
      </c>
      <c r="F12" s="8" t="s">
        <v>2255</v>
      </c>
      <c r="G12" s="8">
        <v>20</v>
      </c>
      <c r="H12" s="6">
        <v>16</v>
      </c>
      <c r="I12" s="238">
        <v>1</v>
      </c>
      <c r="J12" s="6">
        <v>16</v>
      </c>
      <c r="K12" s="455">
        <f t="shared" si="0"/>
        <v>1</v>
      </c>
    </row>
    <row r="13" spans="2:11" ht="28.8" x14ac:dyDescent="0.3">
      <c r="B13" s="6">
        <v>8</v>
      </c>
      <c r="C13" s="8">
        <v>22080302103</v>
      </c>
      <c r="D13" s="8" t="s">
        <v>2214</v>
      </c>
      <c r="E13" s="8" t="s">
        <v>2241</v>
      </c>
      <c r="F13" s="8" t="s">
        <v>2256</v>
      </c>
      <c r="G13" s="8">
        <v>11</v>
      </c>
      <c r="H13" s="6">
        <v>16</v>
      </c>
      <c r="I13" s="238">
        <v>1</v>
      </c>
      <c r="J13" s="6">
        <v>16</v>
      </c>
      <c r="K13" s="455">
        <f t="shared" si="0"/>
        <v>1</v>
      </c>
    </row>
    <row r="14" spans="2:11" x14ac:dyDescent="0.3">
      <c r="B14" s="699">
        <v>9</v>
      </c>
      <c r="C14" s="700" t="s">
        <v>2228</v>
      </c>
      <c r="D14" s="700" t="s">
        <v>2043</v>
      </c>
      <c r="E14" s="700" t="s">
        <v>2243</v>
      </c>
      <c r="F14" s="700"/>
      <c r="G14" s="700">
        <v>2</v>
      </c>
      <c r="H14" s="699">
        <v>0</v>
      </c>
      <c r="I14" s="701">
        <v>0</v>
      </c>
      <c r="J14" s="699">
        <v>0</v>
      </c>
      <c r="K14" s="702" t="e">
        <f t="shared" si="0"/>
        <v>#DIV/0!</v>
      </c>
    </row>
    <row r="15" spans="2:11" ht="43.2" x14ac:dyDescent="0.3">
      <c r="B15" s="6">
        <v>10</v>
      </c>
      <c r="C15" s="8">
        <v>22080304225</v>
      </c>
      <c r="D15" s="8" t="s">
        <v>2043</v>
      </c>
      <c r="E15" s="8" t="s">
        <v>2241</v>
      </c>
      <c r="F15" s="8" t="s">
        <v>2257</v>
      </c>
      <c r="G15" s="8">
        <v>15</v>
      </c>
      <c r="H15" s="6">
        <v>16</v>
      </c>
      <c r="I15" s="238">
        <v>1</v>
      </c>
      <c r="J15" s="6">
        <v>16</v>
      </c>
      <c r="K15" s="455">
        <f t="shared" si="0"/>
        <v>1</v>
      </c>
    </row>
    <row r="16" spans="2:11" ht="43.2" x14ac:dyDescent="0.3">
      <c r="B16" s="6">
        <v>11</v>
      </c>
      <c r="C16" s="8">
        <v>22080303212</v>
      </c>
      <c r="D16" s="8" t="s">
        <v>2037</v>
      </c>
      <c r="E16" s="8" t="s">
        <v>2241</v>
      </c>
      <c r="F16" s="8" t="s">
        <v>2258</v>
      </c>
      <c r="G16" s="8">
        <v>54</v>
      </c>
      <c r="H16" s="6">
        <v>16</v>
      </c>
      <c r="I16" s="238">
        <v>1</v>
      </c>
      <c r="J16" s="6">
        <v>16</v>
      </c>
      <c r="K16" s="455">
        <f t="shared" si="0"/>
        <v>1</v>
      </c>
    </row>
    <row r="17" spans="2:11" ht="43.2" x14ac:dyDescent="0.3">
      <c r="B17" s="6">
        <v>12</v>
      </c>
      <c r="C17" s="8">
        <v>22080303212</v>
      </c>
      <c r="D17" s="8" t="s">
        <v>2037</v>
      </c>
      <c r="E17" s="8" t="s">
        <v>2242</v>
      </c>
      <c r="F17" s="8" t="s">
        <v>2259</v>
      </c>
      <c r="G17" s="8">
        <v>39</v>
      </c>
      <c r="H17" s="6">
        <v>16</v>
      </c>
      <c r="I17" s="238">
        <v>1</v>
      </c>
      <c r="J17" s="6">
        <v>16</v>
      </c>
      <c r="K17" s="455">
        <f t="shared" si="0"/>
        <v>1</v>
      </c>
    </row>
    <row r="18" spans="2:11" ht="57.6" x14ac:dyDescent="0.3">
      <c r="B18" s="6">
        <v>13</v>
      </c>
      <c r="C18" s="8">
        <v>22080303212</v>
      </c>
      <c r="D18" s="8" t="s">
        <v>2037</v>
      </c>
      <c r="E18" s="8" t="s">
        <v>2244</v>
      </c>
      <c r="F18" s="8" t="s">
        <v>2260</v>
      </c>
      <c r="G18" s="8">
        <v>33</v>
      </c>
      <c r="H18" s="6">
        <v>16</v>
      </c>
      <c r="I18" s="238">
        <v>1</v>
      </c>
      <c r="J18" s="6">
        <v>16</v>
      </c>
      <c r="K18" s="455">
        <f t="shared" si="0"/>
        <v>1</v>
      </c>
    </row>
    <row r="19" spans="2:11" ht="28.8" x14ac:dyDescent="0.3">
      <c r="B19" s="685">
        <v>14</v>
      </c>
      <c r="C19" s="688">
        <v>2100000104</v>
      </c>
      <c r="D19" s="688" t="s">
        <v>2215</v>
      </c>
      <c r="E19" s="688" t="s">
        <v>2208</v>
      </c>
      <c r="F19" s="688" t="s">
        <v>2261</v>
      </c>
      <c r="G19" s="688">
        <v>43</v>
      </c>
      <c r="H19" s="685">
        <v>0</v>
      </c>
      <c r="I19" s="703">
        <v>0</v>
      </c>
      <c r="J19" s="685">
        <v>0</v>
      </c>
      <c r="K19" s="704" t="e">
        <f t="shared" si="0"/>
        <v>#DIV/0!</v>
      </c>
    </row>
    <row r="20" spans="2:11" ht="43.2" x14ac:dyDescent="0.3">
      <c r="B20" s="685">
        <v>15</v>
      </c>
      <c r="C20" s="688">
        <v>2100000116</v>
      </c>
      <c r="D20" s="688" t="s">
        <v>2216</v>
      </c>
      <c r="E20" s="688" t="s">
        <v>2213</v>
      </c>
      <c r="F20" s="688" t="s">
        <v>2262</v>
      </c>
      <c r="G20" s="688">
        <v>44</v>
      </c>
      <c r="H20" s="685">
        <v>0</v>
      </c>
      <c r="I20" s="703">
        <v>0</v>
      </c>
      <c r="J20" s="685">
        <v>0</v>
      </c>
      <c r="K20" s="704" t="e">
        <f t="shared" si="0"/>
        <v>#DIV/0!</v>
      </c>
    </row>
    <row r="21" spans="2:11" ht="28.8" x14ac:dyDescent="0.3">
      <c r="B21" s="685">
        <v>16</v>
      </c>
      <c r="C21" s="688">
        <v>2100000116</v>
      </c>
      <c r="D21" s="688" t="s">
        <v>2216</v>
      </c>
      <c r="E21" s="688" t="s">
        <v>2245</v>
      </c>
      <c r="F21" s="688" t="s">
        <v>2263</v>
      </c>
      <c r="G21" s="688">
        <v>34</v>
      </c>
      <c r="H21" s="685">
        <v>0</v>
      </c>
      <c r="I21" s="703">
        <v>0</v>
      </c>
      <c r="J21" s="685">
        <v>0</v>
      </c>
      <c r="K21" s="704" t="e">
        <f t="shared" si="0"/>
        <v>#DIV/0!</v>
      </c>
    </row>
    <row r="22" spans="2:11" ht="43.2" x14ac:dyDescent="0.3">
      <c r="B22" s="685">
        <v>17</v>
      </c>
      <c r="C22" s="688">
        <v>2100000116</v>
      </c>
      <c r="D22" s="688" t="s">
        <v>2216</v>
      </c>
      <c r="E22" s="688" t="s">
        <v>2246</v>
      </c>
      <c r="F22" s="688" t="s">
        <v>2264</v>
      </c>
      <c r="G22" s="688">
        <v>40</v>
      </c>
      <c r="H22" s="685">
        <v>0</v>
      </c>
      <c r="I22" s="703">
        <v>0</v>
      </c>
      <c r="J22" s="685">
        <v>0</v>
      </c>
      <c r="K22" s="704" t="e">
        <f t="shared" si="0"/>
        <v>#DIV/0!</v>
      </c>
    </row>
    <row r="23" spans="2:11" x14ac:dyDescent="0.3">
      <c r="B23" s="699">
        <v>18</v>
      </c>
      <c r="C23" s="700" t="s">
        <v>2229</v>
      </c>
      <c r="D23" s="700" t="s">
        <v>2044</v>
      </c>
      <c r="E23" s="700" t="s">
        <v>2240</v>
      </c>
      <c r="F23" s="700"/>
      <c r="G23" s="700">
        <v>19</v>
      </c>
      <c r="H23" s="699">
        <v>0</v>
      </c>
      <c r="I23" s="701">
        <v>0</v>
      </c>
      <c r="J23" s="699">
        <v>0</v>
      </c>
      <c r="K23" s="702" t="e">
        <f t="shared" si="0"/>
        <v>#DIV/0!</v>
      </c>
    </row>
    <row r="24" spans="2:11" ht="43.2" x14ac:dyDescent="0.3">
      <c r="B24" s="6">
        <v>19</v>
      </c>
      <c r="C24" s="8">
        <v>22080304226</v>
      </c>
      <c r="D24" s="8" t="s">
        <v>2044</v>
      </c>
      <c r="E24" s="8" t="s">
        <v>2241</v>
      </c>
      <c r="F24" s="8" t="s">
        <v>2265</v>
      </c>
      <c r="G24" s="8">
        <v>66</v>
      </c>
      <c r="H24" s="6">
        <v>16</v>
      </c>
      <c r="I24" s="238">
        <v>1</v>
      </c>
      <c r="J24" s="6">
        <v>16</v>
      </c>
      <c r="K24" s="455">
        <f t="shared" si="0"/>
        <v>1</v>
      </c>
    </row>
    <row r="25" spans="2:11" ht="43.2" x14ac:dyDescent="0.3">
      <c r="B25" s="6">
        <v>20</v>
      </c>
      <c r="C25" s="8">
        <v>22080304226</v>
      </c>
      <c r="D25" s="8" t="s">
        <v>2044</v>
      </c>
      <c r="E25" s="8" t="s">
        <v>2242</v>
      </c>
      <c r="F25" s="8" t="s">
        <v>2266</v>
      </c>
      <c r="G25" s="8">
        <v>42</v>
      </c>
      <c r="H25" s="6">
        <v>16</v>
      </c>
      <c r="I25" s="238">
        <v>1</v>
      </c>
      <c r="J25" s="6">
        <v>16</v>
      </c>
      <c r="K25" s="455">
        <f t="shared" si="0"/>
        <v>1</v>
      </c>
    </row>
    <row r="26" spans="2:11" x14ac:dyDescent="0.3">
      <c r="B26" s="699">
        <v>21</v>
      </c>
      <c r="C26" s="700" t="s">
        <v>2230</v>
      </c>
      <c r="D26" s="700" t="s">
        <v>2217</v>
      </c>
      <c r="E26" s="700" t="s">
        <v>2240</v>
      </c>
      <c r="F26" s="700"/>
      <c r="G26" s="700">
        <v>7</v>
      </c>
      <c r="H26" s="699">
        <v>0</v>
      </c>
      <c r="I26" s="701">
        <v>0</v>
      </c>
      <c r="J26" s="699">
        <v>0</v>
      </c>
      <c r="K26" s="702" t="e">
        <f t="shared" si="0"/>
        <v>#DIV/0!</v>
      </c>
    </row>
    <row r="27" spans="2:11" x14ac:dyDescent="0.3">
      <c r="B27" s="699">
        <v>22</v>
      </c>
      <c r="C27" s="700" t="s">
        <v>2231</v>
      </c>
      <c r="D27" s="700" t="s">
        <v>2218</v>
      </c>
      <c r="E27" s="700" t="s">
        <v>2240</v>
      </c>
      <c r="F27" s="700"/>
      <c r="G27" s="700">
        <v>12</v>
      </c>
      <c r="H27" s="699">
        <v>0</v>
      </c>
      <c r="I27" s="701">
        <v>0</v>
      </c>
      <c r="J27" s="699">
        <v>0</v>
      </c>
      <c r="K27" s="702" t="e">
        <f t="shared" si="0"/>
        <v>#DIV/0!</v>
      </c>
    </row>
    <row r="28" spans="2:11" ht="28.8" x14ac:dyDescent="0.3">
      <c r="B28" s="699">
        <v>23</v>
      </c>
      <c r="C28" s="700" t="s">
        <v>2232</v>
      </c>
      <c r="D28" s="700" t="s">
        <v>1865</v>
      </c>
      <c r="E28" s="700" t="s">
        <v>2240</v>
      </c>
      <c r="F28" s="700"/>
      <c r="G28" s="700">
        <v>34</v>
      </c>
      <c r="H28" s="699">
        <v>0</v>
      </c>
      <c r="I28" s="701">
        <v>0</v>
      </c>
      <c r="J28" s="699">
        <v>0</v>
      </c>
      <c r="K28" s="702" t="e">
        <f t="shared" si="0"/>
        <v>#DIV/0!</v>
      </c>
    </row>
    <row r="29" spans="2:11" ht="43.2" x14ac:dyDescent="0.3">
      <c r="B29" s="6">
        <v>24</v>
      </c>
      <c r="C29" s="8">
        <v>22080304230</v>
      </c>
      <c r="D29" s="8" t="s">
        <v>1865</v>
      </c>
      <c r="E29" s="8" t="s">
        <v>2241</v>
      </c>
      <c r="F29" s="8" t="s">
        <v>2267</v>
      </c>
      <c r="G29" s="8">
        <v>65</v>
      </c>
      <c r="H29" s="6">
        <v>16</v>
      </c>
      <c r="I29" s="238">
        <v>1</v>
      </c>
      <c r="J29" s="6">
        <v>16</v>
      </c>
      <c r="K29" s="455">
        <f t="shared" si="0"/>
        <v>1</v>
      </c>
    </row>
    <row r="30" spans="2:11" ht="43.2" x14ac:dyDescent="0.3">
      <c r="B30" s="6">
        <v>25</v>
      </c>
      <c r="C30" s="8">
        <v>22080304230</v>
      </c>
      <c r="D30" s="8" t="s">
        <v>1865</v>
      </c>
      <c r="E30" s="8" t="s">
        <v>2242</v>
      </c>
      <c r="F30" s="8" t="s">
        <v>2268</v>
      </c>
      <c r="G30" s="8">
        <v>45</v>
      </c>
      <c r="H30" s="6">
        <v>16</v>
      </c>
      <c r="I30" s="238">
        <v>1</v>
      </c>
      <c r="J30" s="6">
        <v>16</v>
      </c>
      <c r="K30" s="455">
        <f t="shared" si="0"/>
        <v>1</v>
      </c>
    </row>
    <row r="31" spans="2:11" ht="43.2" x14ac:dyDescent="0.3">
      <c r="B31" s="6">
        <v>26</v>
      </c>
      <c r="C31" s="8">
        <v>22080304230</v>
      </c>
      <c r="D31" s="8" t="s">
        <v>1865</v>
      </c>
      <c r="E31" s="8" t="s">
        <v>2244</v>
      </c>
      <c r="F31" s="8" t="s">
        <v>2269</v>
      </c>
      <c r="G31" s="8">
        <v>24</v>
      </c>
      <c r="H31" s="6">
        <v>16</v>
      </c>
      <c r="I31" s="238">
        <v>1</v>
      </c>
      <c r="J31" s="6">
        <v>16</v>
      </c>
      <c r="K31" s="455">
        <f t="shared" si="0"/>
        <v>1</v>
      </c>
    </row>
    <row r="32" spans="2:11" ht="43.2" x14ac:dyDescent="0.3">
      <c r="B32" s="6">
        <v>27</v>
      </c>
      <c r="C32" s="8">
        <v>22080304230</v>
      </c>
      <c r="D32" s="8" t="s">
        <v>1865</v>
      </c>
      <c r="E32" s="8" t="s">
        <v>2247</v>
      </c>
      <c r="F32" s="8" t="s">
        <v>2270</v>
      </c>
      <c r="G32" s="8">
        <v>16</v>
      </c>
      <c r="H32" s="6">
        <v>16</v>
      </c>
      <c r="I32" s="238">
        <v>1</v>
      </c>
      <c r="J32" s="6">
        <v>16</v>
      </c>
      <c r="K32" s="455">
        <f t="shared" si="0"/>
        <v>1</v>
      </c>
    </row>
    <row r="33" spans="2:11" ht="43.2" x14ac:dyDescent="0.3">
      <c r="B33" s="6">
        <v>28</v>
      </c>
      <c r="C33" s="8">
        <v>22080303214</v>
      </c>
      <c r="D33" s="8" t="s">
        <v>2038</v>
      </c>
      <c r="E33" s="8" t="s">
        <v>2241</v>
      </c>
      <c r="F33" s="8" t="s">
        <v>2259</v>
      </c>
      <c r="G33" s="8">
        <v>44</v>
      </c>
      <c r="H33" s="6">
        <v>16</v>
      </c>
      <c r="I33" s="238">
        <v>1</v>
      </c>
      <c r="J33" s="6">
        <v>16</v>
      </c>
      <c r="K33" s="455">
        <f t="shared" si="0"/>
        <v>1</v>
      </c>
    </row>
    <row r="34" spans="2:11" ht="43.2" x14ac:dyDescent="0.3">
      <c r="B34" s="6">
        <v>29</v>
      </c>
      <c r="C34" s="8">
        <v>22080303214</v>
      </c>
      <c r="D34" s="8" t="s">
        <v>2038</v>
      </c>
      <c r="E34" s="8" t="s">
        <v>2242</v>
      </c>
      <c r="F34" s="8" t="s">
        <v>2270</v>
      </c>
      <c r="G34" s="8">
        <v>13</v>
      </c>
      <c r="H34" s="6">
        <v>16</v>
      </c>
      <c r="I34" s="238">
        <v>1</v>
      </c>
      <c r="J34" s="6">
        <v>16</v>
      </c>
      <c r="K34" s="455">
        <f t="shared" si="0"/>
        <v>1</v>
      </c>
    </row>
    <row r="35" spans="2:11" ht="28.8" x14ac:dyDescent="0.3">
      <c r="B35" s="6">
        <v>30</v>
      </c>
      <c r="C35" s="8">
        <v>22080303214</v>
      </c>
      <c r="D35" s="8" t="s">
        <v>2038</v>
      </c>
      <c r="E35" s="8" t="s">
        <v>2244</v>
      </c>
      <c r="F35" s="8" t="s">
        <v>2271</v>
      </c>
      <c r="G35" s="8">
        <v>25</v>
      </c>
      <c r="H35" s="6">
        <v>16</v>
      </c>
      <c r="I35" s="238">
        <v>1</v>
      </c>
      <c r="J35" s="6">
        <v>16</v>
      </c>
      <c r="K35" s="455">
        <f t="shared" si="0"/>
        <v>1</v>
      </c>
    </row>
    <row r="36" spans="2:11" ht="28.8" x14ac:dyDescent="0.3">
      <c r="B36" s="6">
        <v>31</v>
      </c>
      <c r="C36" s="8">
        <v>22080303214</v>
      </c>
      <c r="D36" s="8" t="s">
        <v>2038</v>
      </c>
      <c r="E36" s="8" t="s">
        <v>2247</v>
      </c>
      <c r="F36" s="8" t="s">
        <v>2272</v>
      </c>
      <c r="G36" s="8">
        <v>20</v>
      </c>
      <c r="H36" s="6">
        <v>16</v>
      </c>
      <c r="I36" s="238">
        <v>1</v>
      </c>
      <c r="J36" s="6">
        <v>16</v>
      </c>
      <c r="K36" s="455">
        <f t="shared" si="0"/>
        <v>1</v>
      </c>
    </row>
    <row r="37" spans="2:11" x14ac:dyDescent="0.3">
      <c r="B37" s="699">
        <v>32</v>
      </c>
      <c r="C37" s="700" t="s">
        <v>2233</v>
      </c>
      <c r="D37" s="700" t="s">
        <v>2006</v>
      </c>
      <c r="E37" s="700" t="s">
        <v>2240</v>
      </c>
      <c r="F37" s="700"/>
      <c r="G37" s="700">
        <v>4</v>
      </c>
      <c r="H37" s="699">
        <v>0</v>
      </c>
      <c r="I37" s="701">
        <v>0</v>
      </c>
      <c r="J37" s="699">
        <v>0</v>
      </c>
      <c r="K37" s="702" t="e">
        <f t="shared" si="0"/>
        <v>#DIV/0!</v>
      </c>
    </row>
    <row r="38" spans="2:11" ht="28.8" x14ac:dyDescent="0.3">
      <c r="B38" s="6">
        <v>33</v>
      </c>
      <c r="C38" s="8">
        <v>22080304231</v>
      </c>
      <c r="D38" s="8" t="s">
        <v>2006</v>
      </c>
      <c r="E38" s="8" t="s">
        <v>2241</v>
      </c>
      <c r="F38" s="8" t="s">
        <v>2273</v>
      </c>
      <c r="G38" s="8">
        <v>14</v>
      </c>
      <c r="H38" s="6">
        <v>16</v>
      </c>
      <c r="I38" s="238">
        <v>1</v>
      </c>
      <c r="J38" s="6">
        <v>16</v>
      </c>
      <c r="K38" s="455">
        <f t="shared" si="0"/>
        <v>1</v>
      </c>
    </row>
    <row r="39" spans="2:11" ht="28.8" x14ac:dyDescent="0.3">
      <c r="B39" s="6">
        <v>34</v>
      </c>
      <c r="C39" s="8">
        <v>22080302205</v>
      </c>
      <c r="D39" s="8" t="s">
        <v>2032</v>
      </c>
      <c r="E39" s="8" t="s">
        <v>2241</v>
      </c>
      <c r="F39" s="8" t="s">
        <v>2254</v>
      </c>
      <c r="G39" s="8">
        <v>65</v>
      </c>
      <c r="H39" s="6">
        <v>16</v>
      </c>
      <c r="I39" s="238">
        <v>1</v>
      </c>
      <c r="J39" s="6">
        <v>16</v>
      </c>
      <c r="K39" s="455">
        <f t="shared" si="0"/>
        <v>1</v>
      </c>
    </row>
    <row r="40" spans="2:11" ht="43.2" x14ac:dyDescent="0.3">
      <c r="B40" s="6">
        <v>35</v>
      </c>
      <c r="C40" s="8">
        <v>22080302205</v>
      </c>
      <c r="D40" s="8" t="s">
        <v>2032</v>
      </c>
      <c r="E40" s="8" t="s">
        <v>2242</v>
      </c>
      <c r="F40" s="8" t="s">
        <v>2274</v>
      </c>
      <c r="G40" s="8">
        <v>23</v>
      </c>
      <c r="H40" s="6">
        <v>16</v>
      </c>
      <c r="I40" s="238">
        <v>1</v>
      </c>
      <c r="J40" s="6">
        <v>16</v>
      </c>
      <c r="K40" s="455">
        <f t="shared" si="0"/>
        <v>1</v>
      </c>
    </row>
    <row r="41" spans="2:11" ht="43.2" x14ac:dyDescent="0.3">
      <c r="B41" s="6">
        <v>36</v>
      </c>
      <c r="C41" s="8">
        <v>22080302205</v>
      </c>
      <c r="D41" s="8" t="s">
        <v>2032</v>
      </c>
      <c r="E41" s="8" t="s">
        <v>2244</v>
      </c>
      <c r="F41" s="8" t="s">
        <v>2275</v>
      </c>
      <c r="G41" s="8">
        <v>45</v>
      </c>
      <c r="H41" s="6">
        <v>16</v>
      </c>
      <c r="I41" s="238">
        <v>1</v>
      </c>
      <c r="J41" s="6">
        <v>16</v>
      </c>
      <c r="K41" s="455">
        <f t="shared" si="0"/>
        <v>1</v>
      </c>
    </row>
    <row r="42" spans="2:11" x14ac:dyDescent="0.3">
      <c r="B42" s="699">
        <v>37</v>
      </c>
      <c r="C42" s="700" t="s">
        <v>2234</v>
      </c>
      <c r="D42" s="700" t="s">
        <v>2045</v>
      </c>
      <c r="E42" s="700" t="s">
        <v>2240</v>
      </c>
      <c r="F42" s="700"/>
      <c r="G42" s="700">
        <v>1</v>
      </c>
      <c r="H42" s="699">
        <v>0</v>
      </c>
      <c r="I42" s="701">
        <v>0</v>
      </c>
      <c r="J42" s="699">
        <v>0</v>
      </c>
      <c r="K42" s="702" t="e">
        <f t="shared" si="0"/>
        <v>#DIV/0!</v>
      </c>
    </row>
    <row r="43" spans="2:11" ht="43.2" x14ac:dyDescent="0.3">
      <c r="B43" s="6">
        <v>38</v>
      </c>
      <c r="C43" s="8">
        <v>22080304232</v>
      </c>
      <c r="D43" s="8" t="s">
        <v>2045</v>
      </c>
      <c r="E43" s="8" t="s">
        <v>2241</v>
      </c>
      <c r="F43" s="8" t="s">
        <v>2276</v>
      </c>
      <c r="G43" s="8">
        <v>45</v>
      </c>
      <c r="H43" s="6">
        <v>16</v>
      </c>
      <c r="I43" s="238">
        <v>1</v>
      </c>
      <c r="J43" s="6">
        <v>16</v>
      </c>
      <c r="K43" s="455">
        <f t="shared" si="0"/>
        <v>1</v>
      </c>
    </row>
    <row r="44" spans="2:11" ht="43.2" x14ac:dyDescent="0.3">
      <c r="B44" s="699">
        <v>39</v>
      </c>
      <c r="C44" s="700" t="s">
        <v>2235</v>
      </c>
      <c r="D44" s="700" t="s">
        <v>2048</v>
      </c>
      <c r="E44" s="700" t="s">
        <v>2240</v>
      </c>
      <c r="F44" s="700" t="s">
        <v>2257</v>
      </c>
      <c r="G44" s="700">
        <v>39</v>
      </c>
      <c r="H44" s="699">
        <v>0</v>
      </c>
      <c r="I44" s="701">
        <v>0</v>
      </c>
      <c r="J44" s="699">
        <v>0</v>
      </c>
      <c r="K44" s="702" t="e">
        <f t="shared" si="0"/>
        <v>#DIV/0!</v>
      </c>
    </row>
    <row r="45" spans="2:11" ht="86.4" x14ac:dyDescent="0.3">
      <c r="B45" s="699">
        <v>40</v>
      </c>
      <c r="C45" s="700">
        <v>22080305242</v>
      </c>
      <c r="D45" s="700" t="s">
        <v>2048</v>
      </c>
      <c r="E45" s="700" t="s">
        <v>2241</v>
      </c>
      <c r="F45" s="700" t="s">
        <v>2277</v>
      </c>
      <c r="G45" s="700">
        <v>58</v>
      </c>
      <c r="H45" s="699">
        <v>0</v>
      </c>
      <c r="I45" s="701">
        <v>0</v>
      </c>
      <c r="J45" s="699">
        <v>0</v>
      </c>
      <c r="K45" s="702" t="e">
        <f t="shared" si="0"/>
        <v>#DIV/0!</v>
      </c>
    </row>
    <row r="46" spans="2:11" ht="28.8" x14ac:dyDescent="0.3">
      <c r="B46" s="685">
        <v>41</v>
      </c>
      <c r="C46" s="688">
        <v>2100000115</v>
      </c>
      <c r="D46" s="688" t="s">
        <v>1057</v>
      </c>
      <c r="E46" s="688" t="s">
        <v>2210</v>
      </c>
      <c r="F46" s="688" t="s">
        <v>2278</v>
      </c>
      <c r="G46" s="688">
        <v>65</v>
      </c>
      <c r="H46" s="685">
        <v>0</v>
      </c>
      <c r="I46" s="703">
        <v>0</v>
      </c>
      <c r="J46" s="685">
        <v>0</v>
      </c>
      <c r="K46" s="704" t="e">
        <f t="shared" si="0"/>
        <v>#DIV/0!</v>
      </c>
    </row>
    <row r="47" spans="2:11" ht="28.8" x14ac:dyDescent="0.3">
      <c r="B47" s="685">
        <v>42</v>
      </c>
      <c r="C47" s="688">
        <v>2100000115</v>
      </c>
      <c r="D47" s="688" t="s">
        <v>1057</v>
      </c>
      <c r="E47" s="688" t="s">
        <v>2213</v>
      </c>
      <c r="F47" s="688" t="s">
        <v>2279</v>
      </c>
      <c r="G47" s="688">
        <v>30</v>
      </c>
      <c r="H47" s="685">
        <v>0</v>
      </c>
      <c r="I47" s="703">
        <v>0</v>
      </c>
      <c r="J47" s="685">
        <v>0</v>
      </c>
      <c r="K47" s="704" t="e">
        <f t="shared" si="0"/>
        <v>#DIV/0!</v>
      </c>
    </row>
    <row r="48" spans="2:11" ht="43.2" x14ac:dyDescent="0.3">
      <c r="B48" s="685">
        <v>43</v>
      </c>
      <c r="C48" s="688">
        <v>2100000115</v>
      </c>
      <c r="D48" s="688" t="s">
        <v>1057</v>
      </c>
      <c r="E48" s="688" t="s">
        <v>2248</v>
      </c>
      <c r="F48" s="688" t="s">
        <v>2280</v>
      </c>
      <c r="G48" s="688">
        <v>22</v>
      </c>
      <c r="H48" s="685">
        <v>0</v>
      </c>
      <c r="I48" s="703">
        <v>0</v>
      </c>
      <c r="J48" s="685">
        <v>0</v>
      </c>
      <c r="K48" s="704" t="e">
        <f t="shared" si="0"/>
        <v>#DIV/0!</v>
      </c>
    </row>
    <row r="49" spans="2:11" ht="28.8" x14ac:dyDescent="0.3">
      <c r="B49" s="6">
        <v>44</v>
      </c>
      <c r="C49" s="8">
        <v>22080302206</v>
      </c>
      <c r="D49" s="8" t="s">
        <v>2033</v>
      </c>
      <c r="E49" s="8" t="s">
        <v>2241</v>
      </c>
      <c r="F49" s="8" t="s">
        <v>2273</v>
      </c>
      <c r="G49" s="8">
        <v>55</v>
      </c>
      <c r="H49" s="6">
        <v>16</v>
      </c>
      <c r="I49" s="238">
        <v>1</v>
      </c>
      <c r="J49" s="6">
        <v>16</v>
      </c>
      <c r="K49" s="455">
        <f t="shared" si="0"/>
        <v>1</v>
      </c>
    </row>
    <row r="50" spans="2:11" ht="43.2" x14ac:dyDescent="0.3">
      <c r="B50" s="6">
        <v>45</v>
      </c>
      <c r="C50" s="8">
        <v>22080302206</v>
      </c>
      <c r="D50" s="8" t="s">
        <v>2033</v>
      </c>
      <c r="E50" s="8" t="s">
        <v>2242</v>
      </c>
      <c r="F50" s="8" t="s">
        <v>2281</v>
      </c>
      <c r="G50" s="8">
        <v>65</v>
      </c>
      <c r="H50" s="6">
        <v>16</v>
      </c>
      <c r="I50" s="238">
        <v>1</v>
      </c>
      <c r="J50" s="6">
        <v>16</v>
      </c>
      <c r="K50" s="455">
        <f t="shared" si="0"/>
        <v>1</v>
      </c>
    </row>
    <row r="51" spans="2:11" ht="43.2" x14ac:dyDescent="0.3">
      <c r="B51" s="6">
        <v>46</v>
      </c>
      <c r="C51" s="8">
        <v>22080302206</v>
      </c>
      <c r="D51" s="8" t="s">
        <v>2033</v>
      </c>
      <c r="E51" s="8" t="s">
        <v>2244</v>
      </c>
      <c r="F51" s="8" t="s">
        <v>2282</v>
      </c>
      <c r="G51" s="8">
        <v>28</v>
      </c>
      <c r="H51" s="6">
        <v>16</v>
      </c>
      <c r="I51" s="238">
        <v>1</v>
      </c>
      <c r="J51" s="6">
        <v>16</v>
      </c>
      <c r="K51" s="455">
        <f t="shared" si="0"/>
        <v>1</v>
      </c>
    </row>
    <row r="52" spans="2:11" ht="28.8" x14ac:dyDescent="0.3">
      <c r="B52" s="685">
        <v>47</v>
      </c>
      <c r="C52" s="688">
        <v>2100000218</v>
      </c>
      <c r="D52" s="688" t="s">
        <v>2219</v>
      </c>
      <c r="E52" s="688" t="s">
        <v>2208</v>
      </c>
      <c r="F52" s="688" t="s">
        <v>2283</v>
      </c>
      <c r="G52" s="688">
        <v>29</v>
      </c>
      <c r="H52" s="685">
        <v>0</v>
      </c>
      <c r="I52" s="703">
        <v>0</v>
      </c>
      <c r="J52" s="685">
        <v>0</v>
      </c>
      <c r="K52" s="704" t="e">
        <f t="shared" si="0"/>
        <v>#DIV/0!</v>
      </c>
    </row>
    <row r="53" spans="2:11" x14ac:dyDescent="0.3">
      <c r="B53" s="699">
        <v>48</v>
      </c>
      <c r="C53" s="700" t="s">
        <v>2236</v>
      </c>
      <c r="D53" s="700" t="s">
        <v>2046</v>
      </c>
      <c r="E53" s="700" t="s">
        <v>2240</v>
      </c>
      <c r="F53" s="700"/>
      <c r="G53" s="700">
        <v>24</v>
      </c>
      <c r="H53" s="699">
        <v>0</v>
      </c>
      <c r="I53" s="701">
        <v>0</v>
      </c>
      <c r="J53" s="699">
        <v>0</v>
      </c>
      <c r="K53" s="702" t="e">
        <f t="shared" si="0"/>
        <v>#DIV/0!</v>
      </c>
    </row>
    <row r="54" spans="2:11" ht="28.8" x14ac:dyDescent="0.3">
      <c r="B54" s="6">
        <v>49</v>
      </c>
      <c r="C54" s="8">
        <v>22080304233</v>
      </c>
      <c r="D54" s="8" t="s">
        <v>2046</v>
      </c>
      <c r="E54" s="8" t="s">
        <v>2241</v>
      </c>
      <c r="F54" s="8" t="s">
        <v>2284</v>
      </c>
      <c r="G54" s="8">
        <v>38</v>
      </c>
      <c r="H54" s="6">
        <v>16</v>
      </c>
      <c r="I54" s="238">
        <v>1</v>
      </c>
      <c r="J54" s="6">
        <v>16</v>
      </c>
      <c r="K54" s="455">
        <f t="shared" si="0"/>
        <v>1</v>
      </c>
    </row>
    <row r="55" spans="2:11" ht="43.2" x14ac:dyDescent="0.3">
      <c r="B55" s="6">
        <v>50</v>
      </c>
      <c r="C55" s="8">
        <v>22080304233</v>
      </c>
      <c r="D55" s="8" t="s">
        <v>2046</v>
      </c>
      <c r="E55" s="8" t="s">
        <v>2242</v>
      </c>
      <c r="F55" s="8" t="s">
        <v>2255</v>
      </c>
      <c r="G55" s="8">
        <v>14</v>
      </c>
      <c r="H55" s="6">
        <v>16</v>
      </c>
      <c r="I55" s="238">
        <v>1</v>
      </c>
      <c r="J55" s="6">
        <v>16</v>
      </c>
      <c r="K55" s="455">
        <f t="shared" si="0"/>
        <v>1</v>
      </c>
    </row>
    <row r="56" spans="2:11" ht="72" x14ac:dyDescent="0.3">
      <c r="B56" s="6">
        <v>51</v>
      </c>
      <c r="C56" s="8">
        <v>22080303216</v>
      </c>
      <c r="D56" s="8" t="s">
        <v>2039</v>
      </c>
      <c r="E56" s="8" t="s">
        <v>2242</v>
      </c>
      <c r="F56" s="8" t="s">
        <v>2285</v>
      </c>
      <c r="G56" s="8">
        <v>24</v>
      </c>
      <c r="H56" s="6">
        <v>16</v>
      </c>
      <c r="I56" s="238">
        <v>1</v>
      </c>
      <c r="J56" s="6">
        <v>16</v>
      </c>
      <c r="K56" s="455">
        <f t="shared" si="0"/>
        <v>1</v>
      </c>
    </row>
    <row r="57" spans="2:11" ht="43.2" x14ac:dyDescent="0.3">
      <c r="B57" s="6">
        <v>52</v>
      </c>
      <c r="C57" s="8">
        <v>22080304134</v>
      </c>
      <c r="D57" s="8" t="s">
        <v>2220</v>
      </c>
      <c r="E57" s="8" t="s">
        <v>2241</v>
      </c>
      <c r="F57" s="8" t="s">
        <v>2270</v>
      </c>
      <c r="G57" s="8">
        <v>15</v>
      </c>
      <c r="H57" s="6">
        <v>16</v>
      </c>
      <c r="I57" s="238">
        <v>1</v>
      </c>
      <c r="J57" s="6">
        <v>16</v>
      </c>
      <c r="K57" s="455">
        <f t="shared" si="0"/>
        <v>1</v>
      </c>
    </row>
    <row r="58" spans="2:11" ht="43.2" x14ac:dyDescent="0.3">
      <c r="B58" s="6">
        <v>53</v>
      </c>
      <c r="C58" s="8">
        <v>22080302207</v>
      </c>
      <c r="D58" s="8" t="s">
        <v>2034</v>
      </c>
      <c r="E58" s="8" t="s">
        <v>2241</v>
      </c>
      <c r="F58" s="8" t="s">
        <v>2274</v>
      </c>
      <c r="G58" s="8">
        <v>66</v>
      </c>
      <c r="H58" s="6">
        <v>16</v>
      </c>
      <c r="I58" s="238">
        <v>1</v>
      </c>
      <c r="J58" s="6">
        <v>16</v>
      </c>
      <c r="K58" s="455">
        <f t="shared" si="0"/>
        <v>1</v>
      </c>
    </row>
    <row r="59" spans="2:11" ht="43.2" x14ac:dyDescent="0.3">
      <c r="B59" s="6">
        <v>54</v>
      </c>
      <c r="C59" s="8">
        <v>22080302207</v>
      </c>
      <c r="D59" s="8" t="s">
        <v>2034</v>
      </c>
      <c r="E59" s="8" t="s">
        <v>2242</v>
      </c>
      <c r="F59" s="8" t="s">
        <v>2259</v>
      </c>
      <c r="G59" s="8">
        <v>60</v>
      </c>
      <c r="H59" s="6">
        <v>16</v>
      </c>
      <c r="I59" s="238">
        <v>1</v>
      </c>
      <c r="J59" s="6">
        <v>16</v>
      </c>
      <c r="K59" s="455">
        <f t="shared" si="0"/>
        <v>1</v>
      </c>
    </row>
    <row r="60" spans="2:11" ht="43.2" x14ac:dyDescent="0.3">
      <c r="B60" s="6">
        <v>55</v>
      </c>
      <c r="C60" s="8">
        <v>22080302207</v>
      </c>
      <c r="D60" s="8" t="s">
        <v>2034</v>
      </c>
      <c r="E60" s="8" t="s">
        <v>2244</v>
      </c>
      <c r="F60" s="8" t="s">
        <v>2286</v>
      </c>
      <c r="G60" s="8">
        <v>58</v>
      </c>
      <c r="H60" s="6">
        <v>16</v>
      </c>
      <c r="I60" s="238">
        <v>1</v>
      </c>
      <c r="J60" s="6">
        <v>16</v>
      </c>
      <c r="K60" s="455">
        <f t="shared" si="0"/>
        <v>1</v>
      </c>
    </row>
    <row r="61" spans="2:11" ht="43.2" x14ac:dyDescent="0.3">
      <c r="B61" s="6">
        <v>56</v>
      </c>
      <c r="C61" s="8">
        <v>22080302207</v>
      </c>
      <c r="D61" s="8" t="s">
        <v>2034</v>
      </c>
      <c r="E61" s="8" t="s">
        <v>2247</v>
      </c>
      <c r="F61" s="8" t="s">
        <v>2287</v>
      </c>
      <c r="G61" s="8">
        <v>65</v>
      </c>
      <c r="H61" s="6">
        <v>16</v>
      </c>
      <c r="I61" s="238">
        <v>1</v>
      </c>
      <c r="J61" s="6">
        <v>16</v>
      </c>
      <c r="K61" s="455">
        <f t="shared" si="0"/>
        <v>1</v>
      </c>
    </row>
    <row r="62" spans="2:11" ht="43.2" x14ac:dyDescent="0.3">
      <c r="B62" s="6">
        <v>57</v>
      </c>
      <c r="C62" s="8">
        <v>22080303217</v>
      </c>
      <c r="D62" s="8" t="s">
        <v>1867</v>
      </c>
      <c r="E62" s="8" t="s">
        <v>2241</v>
      </c>
      <c r="F62" s="8" t="s">
        <v>2286</v>
      </c>
      <c r="G62" s="8">
        <v>50</v>
      </c>
      <c r="H62" s="6">
        <v>16</v>
      </c>
      <c r="I62" s="238">
        <v>1</v>
      </c>
      <c r="J62" s="6">
        <v>16</v>
      </c>
      <c r="K62" s="455">
        <f t="shared" si="0"/>
        <v>1</v>
      </c>
    </row>
    <row r="63" spans="2:11" ht="28.8" x14ac:dyDescent="0.3">
      <c r="B63" s="6">
        <v>58</v>
      </c>
      <c r="C63" s="8">
        <v>22080303217</v>
      </c>
      <c r="D63" s="8" t="s">
        <v>1867</v>
      </c>
      <c r="E63" s="8" t="s">
        <v>2242</v>
      </c>
      <c r="F63" s="8" t="s">
        <v>2254</v>
      </c>
      <c r="G63" s="8">
        <v>30</v>
      </c>
      <c r="H63" s="6">
        <v>16</v>
      </c>
      <c r="I63" s="238">
        <v>1</v>
      </c>
      <c r="J63" s="6">
        <v>16</v>
      </c>
      <c r="K63" s="455">
        <f t="shared" si="0"/>
        <v>1</v>
      </c>
    </row>
    <row r="64" spans="2:11" ht="43.2" x14ac:dyDescent="0.3">
      <c r="B64" s="6">
        <v>59</v>
      </c>
      <c r="C64" s="8">
        <v>22080303217</v>
      </c>
      <c r="D64" s="8" t="s">
        <v>1867</v>
      </c>
      <c r="E64" s="8" t="s">
        <v>2244</v>
      </c>
      <c r="F64" s="8" t="s">
        <v>2288</v>
      </c>
      <c r="G64" s="8">
        <v>29</v>
      </c>
      <c r="H64" s="6">
        <v>16</v>
      </c>
      <c r="I64" s="238">
        <v>1</v>
      </c>
      <c r="J64" s="6">
        <v>16</v>
      </c>
      <c r="K64" s="455">
        <f t="shared" si="0"/>
        <v>1</v>
      </c>
    </row>
    <row r="65" spans="2:11" x14ac:dyDescent="0.3">
      <c r="B65" s="699">
        <v>60</v>
      </c>
      <c r="C65" s="700" t="s">
        <v>2237</v>
      </c>
      <c r="D65" s="700" t="s">
        <v>2221</v>
      </c>
      <c r="E65" s="700" t="s">
        <v>2240</v>
      </c>
      <c r="F65" s="700"/>
      <c r="G65" s="700">
        <v>26</v>
      </c>
      <c r="H65" s="699">
        <v>0</v>
      </c>
      <c r="I65" s="701">
        <v>0</v>
      </c>
      <c r="J65" s="699">
        <v>0</v>
      </c>
      <c r="K65" s="702" t="e">
        <f t="shared" si="0"/>
        <v>#DIV/0!</v>
      </c>
    </row>
    <row r="66" spans="2:11" ht="43.2" x14ac:dyDescent="0.3">
      <c r="B66" s="6">
        <v>61</v>
      </c>
      <c r="C66" s="8">
        <v>22080304135</v>
      </c>
      <c r="D66" s="8" t="s">
        <v>2221</v>
      </c>
      <c r="E66" s="8" t="s">
        <v>2241</v>
      </c>
      <c r="F66" s="8" t="s">
        <v>2265</v>
      </c>
      <c r="G66" s="8">
        <v>68</v>
      </c>
      <c r="H66" s="6">
        <v>16</v>
      </c>
      <c r="I66" s="238">
        <v>1</v>
      </c>
      <c r="J66" s="6">
        <v>16</v>
      </c>
      <c r="K66" s="455">
        <f t="shared" si="0"/>
        <v>1</v>
      </c>
    </row>
    <row r="67" spans="2:11" ht="28.8" x14ac:dyDescent="0.3">
      <c r="B67" s="6">
        <v>62</v>
      </c>
      <c r="C67" s="8">
        <v>22080303218</v>
      </c>
      <c r="D67" s="8" t="s">
        <v>2040</v>
      </c>
      <c r="E67" s="8" t="s">
        <v>2241</v>
      </c>
      <c r="F67" s="8" t="s">
        <v>2256</v>
      </c>
      <c r="G67" s="8">
        <v>47</v>
      </c>
      <c r="H67" s="6">
        <v>16</v>
      </c>
      <c r="I67" s="238">
        <v>1</v>
      </c>
      <c r="J67" s="6">
        <v>16</v>
      </c>
      <c r="K67" s="455">
        <f t="shared" si="0"/>
        <v>1</v>
      </c>
    </row>
    <row r="68" spans="2:11" ht="43.2" x14ac:dyDescent="0.3">
      <c r="B68" s="6">
        <v>63</v>
      </c>
      <c r="C68" s="8">
        <v>22080303218</v>
      </c>
      <c r="D68" s="8" t="s">
        <v>2040</v>
      </c>
      <c r="E68" s="8" t="s">
        <v>2242</v>
      </c>
      <c r="F68" s="8" t="s">
        <v>2289</v>
      </c>
      <c r="G68" s="8">
        <v>30</v>
      </c>
      <c r="H68" s="6">
        <v>16</v>
      </c>
      <c r="I68" s="238">
        <v>1</v>
      </c>
      <c r="J68" s="6">
        <v>16</v>
      </c>
      <c r="K68" s="455">
        <f t="shared" si="0"/>
        <v>1</v>
      </c>
    </row>
    <row r="69" spans="2:11" ht="43.2" x14ac:dyDescent="0.3">
      <c r="B69" s="6">
        <v>64</v>
      </c>
      <c r="C69" s="8">
        <v>22080303218</v>
      </c>
      <c r="D69" s="8" t="s">
        <v>2040</v>
      </c>
      <c r="E69" s="8" t="s">
        <v>2244</v>
      </c>
      <c r="F69" s="8" t="s">
        <v>2276</v>
      </c>
      <c r="G69" s="8">
        <v>26</v>
      </c>
      <c r="H69" s="6">
        <v>16</v>
      </c>
      <c r="I69" s="238">
        <v>1</v>
      </c>
      <c r="J69" s="6">
        <v>16</v>
      </c>
      <c r="K69" s="455">
        <f t="shared" si="0"/>
        <v>1</v>
      </c>
    </row>
    <row r="70" spans="2:11" ht="43.2" x14ac:dyDescent="0.3">
      <c r="B70" s="685">
        <v>65</v>
      </c>
      <c r="C70" s="688">
        <v>2100000219</v>
      </c>
      <c r="D70" s="688" t="s">
        <v>2222</v>
      </c>
      <c r="E70" s="688" t="s">
        <v>2208</v>
      </c>
      <c r="F70" s="688" t="s">
        <v>2290</v>
      </c>
      <c r="G70" s="688">
        <v>65</v>
      </c>
      <c r="H70" s="685">
        <v>0</v>
      </c>
      <c r="I70" s="703">
        <v>0</v>
      </c>
      <c r="J70" s="685">
        <v>0</v>
      </c>
      <c r="K70" s="704" t="e">
        <f t="shared" si="0"/>
        <v>#DIV/0!</v>
      </c>
    </row>
    <row r="71" spans="2:11" ht="28.8" x14ac:dyDescent="0.3">
      <c r="B71" s="6">
        <v>66</v>
      </c>
      <c r="C71" s="8">
        <v>22080302208</v>
      </c>
      <c r="D71" s="8" t="s">
        <v>1885</v>
      </c>
      <c r="E71" s="8" t="s">
        <v>2241</v>
      </c>
      <c r="F71" s="8" t="s">
        <v>2291</v>
      </c>
      <c r="G71" s="8">
        <v>51</v>
      </c>
      <c r="H71" s="6">
        <v>16</v>
      </c>
      <c r="I71" s="238">
        <v>1</v>
      </c>
      <c r="J71" s="6">
        <v>16</v>
      </c>
      <c r="K71" s="455">
        <f t="shared" ref="K71:K129" si="1">J71/H71*I71</f>
        <v>1</v>
      </c>
    </row>
    <row r="72" spans="2:11" ht="43.2" x14ac:dyDescent="0.3">
      <c r="B72" s="6">
        <v>67</v>
      </c>
      <c r="C72" s="8">
        <v>22080302208</v>
      </c>
      <c r="D72" s="8" t="s">
        <v>1885</v>
      </c>
      <c r="E72" s="8" t="s">
        <v>2242</v>
      </c>
      <c r="F72" s="8" t="s">
        <v>2270</v>
      </c>
      <c r="G72" s="8">
        <v>30</v>
      </c>
      <c r="H72" s="6">
        <v>16</v>
      </c>
      <c r="I72" s="238">
        <v>1</v>
      </c>
      <c r="J72" s="6">
        <v>16</v>
      </c>
      <c r="K72" s="455">
        <f t="shared" si="1"/>
        <v>1</v>
      </c>
    </row>
    <row r="73" spans="2:11" ht="43.2" x14ac:dyDescent="0.3">
      <c r="B73" s="6">
        <v>68</v>
      </c>
      <c r="C73" s="8">
        <v>22080302208</v>
      </c>
      <c r="D73" s="8" t="s">
        <v>1885</v>
      </c>
      <c r="E73" s="8" t="s">
        <v>2244</v>
      </c>
      <c r="F73" s="8" t="s">
        <v>2292</v>
      </c>
      <c r="G73" s="8">
        <v>29</v>
      </c>
      <c r="H73" s="6">
        <v>16</v>
      </c>
      <c r="I73" s="238">
        <v>1</v>
      </c>
      <c r="J73" s="6">
        <v>16</v>
      </c>
      <c r="K73" s="455">
        <f t="shared" si="1"/>
        <v>1</v>
      </c>
    </row>
    <row r="74" spans="2:11" ht="43.2" x14ac:dyDescent="0.3">
      <c r="B74" s="6">
        <v>69</v>
      </c>
      <c r="C74" s="8">
        <v>22080302208</v>
      </c>
      <c r="D74" s="8" t="s">
        <v>1885</v>
      </c>
      <c r="E74" s="8" t="s">
        <v>2247</v>
      </c>
      <c r="F74" s="8" t="s">
        <v>2293</v>
      </c>
      <c r="G74" s="8">
        <v>50</v>
      </c>
      <c r="H74" s="6">
        <v>16</v>
      </c>
      <c r="I74" s="238">
        <v>1</v>
      </c>
      <c r="J74" s="6">
        <v>16</v>
      </c>
      <c r="K74" s="455">
        <f t="shared" si="1"/>
        <v>1</v>
      </c>
    </row>
    <row r="75" spans="2:11" ht="43.2" x14ac:dyDescent="0.3">
      <c r="B75" s="6">
        <v>70</v>
      </c>
      <c r="C75" s="8">
        <v>22080302208</v>
      </c>
      <c r="D75" s="8" t="s">
        <v>1885</v>
      </c>
      <c r="E75" s="8" t="s">
        <v>2249</v>
      </c>
      <c r="F75" s="8" t="s">
        <v>2293</v>
      </c>
      <c r="G75" s="8">
        <v>40</v>
      </c>
      <c r="H75" s="6">
        <v>16</v>
      </c>
      <c r="I75" s="238">
        <v>1</v>
      </c>
      <c r="J75" s="6">
        <v>16</v>
      </c>
      <c r="K75" s="455">
        <f t="shared" si="1"/>
        <v>1</v>
      </c>
    </row>
    <row r="76" spans="2:11" ht="28.8" x14ac:dyDescent="0.3">
      <c r="B76" s="685">
        <v>71</v>
      </c>
      <c r="C76" s="688">
        <v>2100000101</v>
      </c>
      <c r="D76" s="688" t="s">
        <v>2035</v>
      </c>
      <c r="E76" s="688" t="s">
        <v>2207</v>
      </c>
      <c r="F76" s="688" t="s">
        <v>2294</v>
      </c>
      <c r="G76" s="688">
        <v>60</v>
      </c>
      <c r="H76" s="685">
        <v>0</v>
      </c>
      <c r="I76" s="703">
        <v>0</v>
      </c>
      <c r="J76" s="685">
        <v>0</v>
      </c>
      <c r="K76" s="704" t="e">
        <f t="shared" si="1"/>
        <v>#DIV/0!</v>
      </c>
    </row>
    <row r="77" spans="2:11" ht="28.8" x14ac:dyDescent="0.3">
      <c r="B77" s="685">
        <v>72</v>
      </c>
      <c r="C77" s="688">
        <v>2100000101</v>
      </c>
      <c r="D77" s="688" t="s">
        <v>2035</v>
      </c>
      <c r="E77" s="688" t="s">
        <v>2208</v>
      </c>
      <c r="F77" s="688" t="s">
        <v>2295</v>
      </c>
      <c r="G77" s="688">
        <v>65</v>
      </c>
      <c r="H77" s="685">
        <v>0</v>
      </c>
      <c r="I77" s="703">
        <v>0</v>
      </c>
      <c r="J77" s="685">
        <v>0</v>
      </c>
      <c r="K77" s="704" t="e">
        <f t="shared" si="1"/>
        <v>#DIV/0!</v>
      </c>
    </row>
    <row r="78" spans="2:11" ht="43.2" x14ac:dyDescent="0.3">
      <c r="B78" s="685">
        <v>73</v>
      </c>
      <c r="C78" s="688">
        <v>2100000101</v>
      </c>
      <c r="D78" s="688" t="s">
        <v>2035</v>
      </c>
      <c r="E78" s="688" t="s">
        <v>2210</v>
      </c>
      <c r="F78" s="688" t="s">
        <v>2296</v>
      </c>
      <c r="G78" s="688">
        <v>59</v>
      </c>
      <c r="H78" s="685">
        <v>0</v>
      </c>
      <c r="I78" s="703">
        <v>0</v>
      </c>
      <c r="J78" s="685">
        <v>0</v>
      </c>
      <c r="K78" s="704" t="e">
        <f t="shared" si="1"/>
        <v>#DIV/0!</v>
      </c>
    </row>
    <row r="79" spans="2:11" ht="28.8" x14ac:dyDescent="0.3">
      <c r="B79" s="685">
        <v>74</v>
      </c>
      <c r="C79" s="688">
        <v>2100000101</v>
      </c>
      <c r="D79" s="688" t="s">
        <v>2035</v>
      </c>
      <c r="E79" s="688" t="s">
        <v>2211</v>
      </c>
      <c r="F79" s="688" t="s">
        <v>2297</v>
      </c>
      <c r="G79" s="688">
        <v>34</v>
      </c>
      <c r="H79" s="685">
        <v>0</v>
      </c>
      <c r="I79" s="703">
        <v>0</v>
      </c>
      <c r="J79" s="685">
        <v>0</v>
      </c>
      <c r="K79" s="704" t="e">
        <f t="shared" si="1"/>
        <v>#DIV/0!</v>
      </c>
    </row>
    <row r="80" spans="2:11" ht="28.8" x14ac:dyDescent="0.3">
      <c r="B80" s="685">
        <v>75</v>
      </c>
      <c r="C80" s="688">
        <v>2100000101</v>
      </c>
      <c r="D80" s="688" t="s">
        <v>2035</v>
      </c>
      <c r="E80" s="688" t="s">
        <v>2212</v>
      </c>
      <c r="F80" s="688" t="s">
        <v>2298</v>
      </c>
      <c r="G80" s="688">
        <v>14</v>
      </c>
      <c r="H80" s="685">
        <v>0</v>
      </c>
      <c r="I80" s="703">
        <v>0</v>
      </c>
      <c r="J80" s="685">
        <v>0</v>
      </c>
      <c r="K80" s="704" t="e">
        <f t="shared" si="1"/>
        <v>#DIV/0!</v>
      </c>
    </row>
    <row r="81" spans="2:11" ht="28.8" x14ac:dyDescent="0.3">
      <c r="B81" s="685">
        <v>76</v>
      </c>
      <c r="C81" s="688">
        <v>2100000101</v>
      </c>
      <c r="D81" s="688" t="s">
        <v>2035</v>
      </c>
      <c r="E81" s="688" t="s">
        <v>2250</v>
      </c>
      <c r="F81" s="688" t="s">
        <v>2295</v>
      </c>
      <c r="G81" s="688">
        <v>45</v>
      </c>
      <c r="H81" s="685">
        <v>0</v>
      </c>
      <c r="I81" s="703">
        <v>0</v>
      </c>
      <c r="J81" s="685">
        <v>0</v>
      </c>
      <c r="K81" s="704" t="e">
        <f t="shared" si="1"/>
        <v>#DIV/0!</v>
      </c>
    </row>
    <row r="82" spans="2:11" ht="28.8" x14ac:dyDescent="0.3">
      <c r="B82" s="685">
        <v>77</v>
      </c>
      <c r="C82" s="688">
        <v>2100000101</v>
      </c>
      <c r="D82" s="688" t="s">
        <v>2035</v>
      </c>
      <c r="E82" s="688" t="s">
        <v>2251</v>
      </c>
      <c r="F82" s="688" t="s">
        <v>2299</v>
      </c>
      <c r="G82" s="688">
        <v>75</v>
      </c>
      <c r="H82" s="685">
        <v>0</v>
      </c>
      <c r="I82" s="703">
        <v>0</v>
      </c>
      <c r="J82" s="685">
        <v>0</v>
      </c>
      <c r="K82" s="704" t="e">
        <f t="shared" si="1"/>
        <v>#DIV/0!</v>
      </c>
    </row>
    <row r="83" spans="2:11" ht="28.8" x14ac:dyDescent="0.3">
      <c r="B83" s="685">
        <v>78</v>
      </c>
      <c r="C83" s="688">
        <v>2100000103</v>
      </c>
      <c r="D83" s="688" t="s">
        <v>2223</v>
      </c>
      <c r="E83" s="688" t="s">
        <v>2252</v>
      </c>
      <c r="F83" s="688" t="s">
        <v>2300</v>
      </c>
      <c r="G83" s="688">
        <v>64</v>
      </c>
      <c r="H83" s="685">
        <v>0</v>
      </c>
      <c r="I83" s="703">
        <v>0</v>
      </c>
      <c r="J83" s="685">
        <v>0</v>
      </c>
      <c r="K83" s="704" t="e">
        <f t="shared" si="1"/>
        <v>#DIV/0!</v>
      </c>
    </row>
    <row r="84" spans="2:11" ht="43.2" x14ac:dyDescent="0.3">
      <c r="B84" s="685">
        <v>79</v>
      </c>
      <c r="C84" s="688">
        <v>2100000102</v>
      </c>
      <c r="D84" s="688" t="s">
        <v>2036</v>
      </c>
      <c r="E84" s="688" t="s">
        <v>2248</v>
      </c>
      <c r="F84" s="688" t="s">
        <v>2301</v>
      </c>
      <c r="G84" s="688">
        <v>60</v>
      </c>
      <c r="H84" s="685">
        <v>0</v>
      </c>
      <c r="I84" s="703">
        <v>0</v>
      </c>
      <c r="J84" s="685">
        <v>0</v>
      </c>
      <c r="K84" s="704" t="e">
        <f t="shared" si="1"/>
        <v>#DIV/0!</v>
      </c>
    </row>
    <row r="85" spans="2:11" ht="57.6" x14ac:dyDescent="0.3">
      <c r="B85" s="685">
        <v>80</v>
      </c>
      <c r="C85" s="688">
        <v>2100000102</v>
      </c>
      <c r="D85" s="688" t="s">
        <v>2036</v>
      </c>
      <c r="E85" s="688" t="s">
        <v>2245</v>
      </c>
      <c r="F85" s="688" t="s">
        <v>2302</v>
      </c>
      <c r="G85" s="688">
        <v>66</v>
      </c>
      <c r="H85" s="685">
        <v>0</v>
      </c>
      <c r="I85" s="703">
        <v>0</v>
      </c>
      <c r="J85" s="685">
        <v>0</v>
      </c>
      <c r="K85" s="704" t="e">
        <f t="shared" si="1"/>
        <v>#DIV/0!</v>
      </c>
    </row>
    <row r="86" spans="2:11" ht="43.2" x14ac:dyDescent="0.3">
      <c r="B86" s="685">
        <v>81</v>
      </c>
      <c r="C86" s="688">
        <v>2100000102</v>
      </c>
      <c r="D86" s="688" t="s">
        <v>2036</v>
      </c>
      <c r="E86" s="688" t="s">
        <v>2253</v>
      </c>
      <c r="F86" s="688" t="s">
        <v>2303</v>
      </c>
      <c r="G86" s="688">
        <v>19</v>
      </c>
      <c r="H86" s="685">
        <v>0</v>
      </c>
      <c r="I86" s="703">
        <v>0</v>
      </c>
      <c r="J86" s="685">
        <v>0</v>
      </c>
      <c r="K86" s="704" t="e">
        <f t="shared" si="1"/>
        <v>#DIV/0!</v>
      </c>
    </row>
    <row r="87" spans="2:11" ht="43.2" x14ac:dyDescent="0.3">
      <c r="B87" s="6">
        <v>82</v>
      </c>
      <c r="C87" s="8">
        <v>22080303119</v>
      </c>
      <c r="D87" s="8" t="s">
        <v>2224</v>
      </c>
      <c r="E87" s="8" t="s">
        <v>2241</v>
      </c>
      <c r="F87" s="8" t="s">
        <v>2281</v>
      </c>
      <c r="G87" s="8">
        <v>6</v>
      </c>
      <c r="H87" s="6">
        <v>16</v>
      </c>
      <c r="I87" s="238">
        <v>1</v>
      </c>
      <c r="J87" s="6">
        <v>16</v>
      </c>
      <c r="K87" s="455">
        <f t="shared" si="1"/>
        <v>1</v>
      </c>
    </row>
    <row r="88" spans="2:11" ht="43.2" x14ac:dyDescent="0.3">
      <c r="B88" s="6">
        <v>83</v>
      </c>
      <c r="C88" s="8">
        <v>22080303220</v>
      </c>
      <c r="D88" s="8" t="s">
        <v>2041</v>
      </c>
      <c r="E88" s="8" t="s">
        <v>2241</v>
      </c>
      <c r="F88" s="8" t="s">
        <v>2289</v>
      </c>
      <c r="G88" s="8">
        <v>38</v>
      </c>
      <c r="H88" s="6">
        <v>16</v>
      </c>
      <c r="I88" s="238">
        <v>1</v>
      </c>
      <c r="J88" s="6">
        <v>16</v>
      </c>
      <c r="K88" s="455">
        <f t="shared" si="1"/>
        <v>1</v>
      </c>
    </row>
    <row r="89" spans="2:11" ht="43.2" x14ac:dyDescent="0.3">
      <c r="B89" s="6">
        <v>84</v>
      </c>
      <c r="C89" s="8">
        <v>22080303220</v>
      </c>
      <c r="D89" s="8" t="s">
        <v>2041</v>
      </c>
      <c r="E89" s="8" t="s">
        <v>2242</v>
      </c>
      <c r="F89" s="8" t="s">
        <v>2270</v>
      </c>
      <c r="G89" s="8">
        <v>19</v>
      </c>
      <c r="H89" s="6">
        <v>16</v>
      </c>
      <c r="I89" s="238">
        <v>1</v>
      </c>
      <c r="J89" s="6">
        <v>16</v>
      </c>
      <c r="K89" s="455">
        <f t="shared" si="1"/>
        <v>1</v>
      </c>
    </row>
    <row r="90" spans="2:11" ht="43.2" x14ac:dyDescent="0.3">
      <c r="B90" s="6">
        <v>85</v>
      </c>
      <c r="C90" s="8">
        <v>22080303220</v>
      </c>
      <c r="D90" s="8" t="s">
        <v>2041</v>
      </c>
      <c r="E90" s="8" t="s">
        <v>2244</v>
      </c>
      <c r="F90" s="8" t="s">
        <v>2304</v>
      </c>
      <c r="G90" s="8">
        <v>45</v>
      </c>
      <c r="H90" s="6">
        <v>16</v>
      </c>
      <c r="I90" s="238">
        <v>1</v>
      </c>
      <c r="J90" s="6">
        <v>16</v>
      </c>
      <c r="K90" s="455">
        <f t="shared" si="1"/>
        <v>1</v>
      </c>
    </row>
    <row r="91" spans="2:11" ht="28.8" x14ac:dyDescent="0.3">
      <c r="B91" s="6">
        <v>86</v>
      </c>
      <c r="C91" s="8">
        <v>22080303220</v>
      </c>
      <c r="D91" s="8" t="s">
        <v>2041</v>
      </c>
      <c r="E91" s="8" t="s">
        <v>2247</v>
      </c>
      <c r="F91" s="8" t="s">
        <v>2272</v>
      </c>
      <c r="G91" s="8">
        <v>20</v>
      </c>
      <c r="H91" s="6">
        <v>16</v>
      </c>
      <c r="I91" s="238">
        <v>1</v>
      </c>
      <c r="J91" s="6">
        <v>16</v>
      </c>
      <c r="K91" s="455">
        <f t="shared" si="1"/>
        <v>1</v>
      </c>
    </row>
    <row r="92" spans="2:11" x14ac:dyDescent="0.3">
      <c r="B92" s="699">
        <v>87</v>
      </c>
      <c r="C92" s="700" t="s">
        <v>2238</v>
      </c>
      <c r="D92" s="700" t="s">
        <v>2047</v>
      </c>
      <c r="E92" s="700" t="s">
        <v>2240</v>
      </c>
      <c r="F92" s="700"/>
      <c r="G92" s="700">
        <v>36</v>
      </c>
      <c r="H92" s="699">
        <v>0</v>
      </c>
      <c r="I92" s="701">
        <v>0</v>
      </c>
      <c r="J92" s="699">
        <v>0</v>
      </c>
      <c r="K92" s="702" t="e">
        <f t="shared" si="1"/>
        <v>#DIV/0!</v>
      </c>
    </row>
    <row r="93" spans="2:11" ht="43.2" x14ac:dyDescent="0.3">
      <c r="B93" s="6">
        <v>88</v>
      </c>
      <c r="C93" s="8">
        <v>22080304239</v>
      </c>
      <c r="D93" s="8" t="s">
        <v>2047</v>
      </c>
      <c r="E93" s="8" t="s">
        <v>2241</v>
      </c>
      <c r="F93" s="8" t="s">
        <v>2275</v>
      </c>
      <c r="G93" s="8">
        <v>41</v>
      </c>
      <c r="H93" s="6">
        <v>16</v>
      </c>
      <c r="I93" s="238">
        <v>1</v>
      </c>
      <c r="J93" s="6">
        <v>16</v>
      </c>
      <c r="K93" s="455">
        <f t="shared" si="1"/>
        <v>1</v>
      </c>
    </row>
    <row r="94" spans="2:11" ht="43.2" x14ac:dyDescent="0.3">
      <c r="B94" s="6">
        <v>89</v>
      </c>
      <c r="C94" s="8">
        <v>22080304239</v>
      </c>
      <c r="D94" s="8" t="s">
        <v>2047</v>
      </c>
      <c r="E94" s="8" t="s">
        <v>2242</v>
      </c>
      <c r="F94" s="8" t="s">
        <v>2255</v>
      </c>
      <c r="G94" s="8">
        <v>24</v>
      </c>
      <c r="H94" s="6">
        <v>16</v>
      </c>
      <c r="I94" s="238">
        <v>1</v>
      </c>
      <c r="J94" s="6">
        <v>16</v>
      </c>
      <c r="K94" s="455">
        <f t="shared" si="1"/>
        <v>1</v>
      </c>
    </row>
    <row r="95" spans="2:11" x14ac:dyDescent="0.3">
      <c r="B95" s="699">
        <v>90</v>
      </c>
      <c r="C95" s="700" t="s">
        <v>2239</v>
      </c>
      <c r="D95" s="700" t="s">
        <v>2225</v>
      </c>
      <c r="E95" s="700" t="s">
        <v>2240</v>
      </c>
      <c r="F95" s="700"/>
      <c r="G95" s="700">
        <v>13</v>
      </c>
      <c r="H95" s="699">
        <v>0</v>
      </c>
      <c r="I95" s="701">
        <v>0</v>
      </c>
      <c r="J95" s="699">
        <v>0</v>
      </c>
      <c r="K95" s="702" t="e">
        <f t="shared" si="1"/>
        <v>#DIV/0!</v>
      </c>
    </row>
    <row r="96" spans="2:11" ht="43.2" x14ac:dyDescent="0.3">
      <c r="B96" s="6">
        <v>91</v>
      </c>
      <c r="C96" s="8">
        <v>22080304141</v>
      </c>
      <c r="D96" s="8" t="s">
        <v>2225</v>
      </c>
      <c r="E96" s="8" t="s">
        <v>2241</v>
      </c>
      <c r="F96" s="8" t="s">
        <v>2259</v>
      </c>
      <c r="G96" s="8">
        <v>15</v>
      </c>
      <c r="H96" s="6">
        <v>16</v>
      </c>
      <c r="I96" s="238">
        <v>1</v>
      </c>
      <c r="J96" s="6">
        <v>16</v>
      </c>
      <c r="K96" s="455">
        <f t="shared" si="1"/>
        <v>1</v>
      </c>
    </row>
    <row r="97" spans="2:11" ht="86.4" x14ac:dyDescent="0.3">
      <c r="B97" s="699">
        <v>92</v>
      </c>
      <c r="C97" s="700">
        <v>22080305243</v>
      </c>
      <c r="D97" s="700" t="s">
        <v>2007</v>
      </c>
      <c r="E97" s="700" t="s">
        <v>2241</v>
      </c>
      <c r="F97" s="700" t="s">
        <v>2305</v>
      </c>
      <c r="G97" s="700">
        <v>72</v>
      </c>
      <c r="H97" s="699">
        <v>0</v>
      </c>
      <c r="I97" s="701">
        <v>0</v>
      </c>
      <c r="J97" s="699">
        <v>0</v>
      </c>
      <c r="K97" s="702" t="e">
        <f t="shared" si="1"/>
        <v>#DIV/0!</v>
      </c>
    </row>
    <row r="98" spans="2:11" ht="43.2" x14ac:dyDescent="0.3">
      <c r="B98" s="6">
        <v>93</v>
      </c>
      <c r="C98" s="8">
        <v>22080202219</v>
      </c>
      <c r="D98" s="8" t="s">
        <v>2226</v>
      </c>
      <c r="E98" s="8" t="s">
        <v>2242</v>
      </c>
      <c r="F98" s="8" t="s">
        <v>2274</v>
      </c>
      <c r="G98" s="8">
        <v>48</v>
      </c>
      <c r="H98" s="6">
        <v>16</v>
      </c>
      <c r="I98" s="238">
        <v>1</v>
      </c>
      <c r="J98" s="6">
        <v>16</v>
      </c>
      <c r="K98" s="455">
        <f t="shared" si="1"/>
        <v>1</v>
      </c>
    </row>
    <row r="99" spans="2:11" ht="43.2" x14ac:dyDescent="0.3">
      <c r="B99" s="6">
        <v>94</v>
      </c>
      <c r="C99" s="8">
        <v>22080302202</v>
      </c>
      <c r="D99" s="8" t="s">
        <v>2031</v>
      </c>
      <c r="E99" s="8" t="s">
        <v>2346</v>
      </c>
      <c r="F99" s="8" t="s">
        <v>2266</v>
      </c>
      <c r="G99" s="8">
        <v>18</v>
      </c>
      <c r="H99" s="6">
        <v>16</v>
      </c>
      <c r="I99" s="238">
        <v>1</v>
      </c>
      <c r="J99" s="6">
        <v>16</v>
      </c>
      <c r="K99" s="455">
        <f t="shared" si="1"/>
        <v>1</v>
      </c>
    </row>
    <row r="100" spans="2:11" ht="28.8" x14ac:dyDescent="0.3">
      <c r="B100" s="6">
        <v>95</v>
      </c>
      <c r="C100" s="8">
        <v>22080304224</v>
      </c>
      <c r="D100" s="8" t="s">
        <v>2042</v>
      </c>
      <c r="E100" s="8" t="s">
        <v>2346</v>
      </c>
      <c r="F100" s="8" t="s">
        <v>2254</v>
      </c>
      <c r="G100" s="8">
        <v>27</v>
      </c>
      <c r="H100" s="6">
        <v>16</v>
      </c>
      <c r="I100" s="238">
        <v>1</v>
      </c>
      <c r="J100" s="6">
        <v>16</v>
      </c>
      <c r="K100" s="455">
        <f t="shared" si="1"/>
        <v>1</v>
      </c>
    </row>
    <row r="101" spans="2:11" ht="43.2" x14ac:dyDescent="0.3">
      <c r="B101" s="6">
        <v>96</v>
      </c>
      <c r="C101" s="8">
        <v>22080304225</v>
      </c>
      <c r="D101" s="8" t="s">
        <v>2043</v>
      </c>
      <c r="E101" s="8" t="s">
        <v>2346</v>
      </c>
      <c r="F101" s="8" t="s">
        <v>2257</v>
      </c>
      <c r="G101" s="8">
        <v>9</v>
      </c>
      <c r="H101" s="6">
        <v>16</v>
      </c>
      <c r="I101" s="238">
        <v>1</v>
      </c>
      <c r="J101" s="6">
        <v>16</v>
      </c>
      <c r="K101" s="455">
        <f t="shared" si="1"/>
        <v>1</v>
      </c>
    </row>
    <row r="102" spans="2:11" ht="43.2" x14ac:dyDescent="0.3">
      <c r="B102" s="6">
        <v>97</v>
      </c>
      <c r="C102" s="8">
        <v>22080303212</v>
      </c>
      <c r="D102" s="8" t="s">
        <v>2037</v>
      </c>
      <c r="E102" s="8" t="s">
        <v>2346</v>
      </c>
      <c r="F102" s="8" t="s">
        <v>2258</v>
      </c>
      <c r="G102" s="8">
        <v>19</v>
      </c>
      <c r="H102" s="6">
        <v>16</v>
      </c>
      <c r="I102" s="238">
        <v>1</v>
      </c>
      <c r="J102" s="6">
        <v>16</v>
      </c>
      <c r="K102" s="455">
        <f t="shared" si="1"/>
        <v>1</v>
      </c>
    </row>
    <row r="103" spans="2:11" ht="43.2" x14ac:dyDescent="0.3">
      <c r="B103" s="6">
        <v>98</v>
      </c>
      <c r="C103" s="8">
        <v>22080304226</v>
      </c>
      <c r="D103" s="8" t="s">
        <v>2044</v>
      </c>
      <c r="E103" s="8" t="s">
        <v>2346</v>
      </c>
      <c r="F103" s="8" t="s">
        <v>2265</v>
      </c>
      <c r="G103" s="8">
        <v>28</v>
      </c>
      <c r="H103" s="6">
        <v>16</v>
      </c>
      <c r="I103" s="238">
        <v>1</v>
      </c>
      <c r="J103" s="6">
        <v>16</v>
      </c>
      <c r="K103" s="455">
        <f t="shared" si="1"/>
        <v>1</v>
      </c>
    </row>
    <row r="104" spans="2:11" ht="43.2" x14ac:dyDescent="0.3">
      <c r="B104" s="6">
        <v>99</v>
      </c>
      <c r="C104" s="8">
        <v>22080304230</v>
      </c>
      <c r="D104" s="8" t="s">
        <v>1865</v>
      </c>
      <c r="E104" s="8" t="s">
        <v>2346</v>
      </c>
      <c r="F104" s="8" t="s">
        <v>2270</v>
      </c>
      <c r="G104" s="8">
        <v>21</v>
      </c>
      <c r="H104" s="6">
        <v>16</v>
      </c>
      <c r="I104" s="238">
        <v>1</v>
      </c>
      <c r="J104" s="6">
        <v>16</v>
      </c>
      <c r="K104" s="455">
        <f t="shared" si="1"/>
        <v>1</v>
      </c>
    </row>
    <row r="105" spans="2:11" ht="43.2" x14ac:dyDescent="0.3">
      <c r="B105" s="6">
        <v>100</v>
      </c>
      <c r="C105" s="8">
        <v>22080303214</v>
      </c>
      <c r="D105" s="8" t="s">
        <v>2038</v>
      </c>
      <c r="E105" s="8" t="s">
        <v>2346</v>
      </c>
      <c r="F105" s="8" t="s">
        <v>2289</v>
      </c>
      <c r="G105" s="8">
        <v>17</v>
      </c>
      <c r="H105" s="6">
        <v>16</v>
      </c>
      <c r="I105" s="238">
        <v>1</v>
      </c>
      <c r="J105" s="6">
        <v>16</v>
      </c>
      <c r="K105" s="455">
        <f t="shared" si="1"/>
        <v>1</v>
      </c>
    </row>
    <row r="106" spans="2:11" ht="43.2" x14ac:dyDescent="0.3">
      <c r="B106" s="6">
        <v>101</v>
      </c>
      <c r="C106" s="8">
        <v>22080304231</v>
      </c>
      <c r="D106" s="8" t="s">
        <v>2006</v>
      </c>
      <c r="E106" s="8" t="s">
        <v>2346</v>
      </c>
      <c r="F106" s="8" t="s">
        <v>2353</v>
      </c>
      <c r="G106" s="8">
        <v>8</v>
      </c>
      <c r="H106" s="6">
        <v>16</v>
      </c>
      <c r="I106" s="238">
        <v>1</v>
      </c>
      <c r="J106" s="6">
        <v>16</v>
      </c>
      <c r="K106" s="455">
        <f t="shared" si="1"/>
        <v>1</v>
      </c>
    </row>
    <row r="107" spans="2:11" ht="43.2" x14ac:dyDescent="0.3">
      <c r="B107" s="6">
        <v>102</v>
      </c>
      <c r="C107" s="8">
        <v>22080302205</v>
      </c>
      <c r="D107" s="8" t="s">
        <v>2032</v>
      </c>
      <c r="E107" s="8" t="s">
        <v>2346</v>
      </c>
      <c r="F107" s="8" t="s">
        <v>2274</v>
      </c>
      <c r="G107" s="8">
        <v>21</v>
      </c>
      <c r="H107" s="6">
        <v>16</v>
      </c>
      <c r="I107" s="238">
        <v>1</v>
      </c>
      <c r="J107" s="6">
        <v>16</v>
      </c>
      <c r="K107" s="455">
        <f t="shared" si="1"/>
        <v>1</v>
      </c>
    </row>
    <row r="108" spans="2:11" ht="43.2" x14ac:dyDescent="0.3">
      <c r="B108" s="6">
        <v>103</v>
      </c>
      <c r="C108" s="8">
        <v>22080304232</v>
      </c>
      <c r="D108" s="8" t="s">
        <v>2045</v>
      </c>
      <c r="E108" s="8" t="s">
        <v>2346</v>
      </c>
      <c r="F108" s="8" t="s">
        <v>2276</v>
      </c>
      <c r="G108" s="8">
        <v>5</v>
      </c>
      <c r="H108" s="6">
        <v>16</v>
      </c>
      <c r="I108" s="238">
        <v>1</v>
      </c>
      <c r="J108" s="6">
        <v>16</v>
      </c>
      <c r="K108" s="455">
        <f t="shared" si="1"/>
        <v>1</v>
      </c>
    </row>
    <row r="109" spans="2:11" ht="43.2" x14ac:dyDescent="0.3">
      <c r="B109" s="6">
        <v>104</v>
      </c>
      <c r="C109" s="8">
        <v>22080303115</v>
      </c>
      <c r="D109" s="8" t="s">
        <v>2344</v>
      </c>
      <c r="E109" s="8" t="s">
        <v>2346</v>
      </c>
      <c r="F109" s="8" t="s">
        <v>2304</v>
      </c>
      <c r="G109" s="8">
        <v>1</v>
      </c>
      <c r="H109" s="6">
        <v>16</v>
      </c>
      <c r="I109" s="238">
        <v>1</v>
      </c>
      <c r="J109" s="6">
        <v>16</v>
      </c>
      <c r="K109" s="455">
        <f t="shared" si="1"/>
        <v>1</v>
      </c>
    </row>
    <row r="110" spans="2:11" ht="86.4" x14ac:dyDescent="0.3">
      <c r="B110" s="699">
        <v>105</v>
      </c>
      <c r="C110" s="700">
        <v>22080305242</v>
      </c>
      <c r="D110" s="700" t="s">
        <v>2048</v>
      </c>
      <c r="E110" s="700" t="s">
        <v>2346</v>
      </c>
      <c r="F110" s="700" t="s">
        <v>2277</v>
      </c>
      <c r="G110" s="700">
        <v>20</v>
      </c>
      <c r="H110" s="699">
        <v>0</v>
      </c>
      <c r="I110" s="701">
        <v>0</v>
      </c>
      <c r="J110" s="699">
        <v>0</v>
      </c>
      <c r="K110" s="702" t="e">
        <f t="shared" si="1"/>
        <v>#DIV/0!</v>
      </c>
    </row>
    <row r="111" spans="2:11" ht="43.2" x14ac:dyDescent="0.3">
      <c r="B111" s="685">
        <v>106</v>
      </c>
      <c r="C111" s="688">
        <v>2100000115</v>
      </c>
      <c r="D111" s="688" t="s">
        <v>1057</v>
      </c>
      <c r="E111" s="688" t="s">
        <v>2347</v>
      </c>
      <c r="F111" s="688" t="s">
        <v>2292</v>
      </c>
      <c r="G111" s="688">
        <v>28</v>
      </c>
      <c r="H111" s="685">
        <v>0</v>
      </c>
      <c r="I111" s="703">
        <v>0</v>
      </c>
      <c r="J111" s="685">
        <v>0</v>
      </c>
      <c r="K111" s="704" t="e">
        <f t="shared" si="1"/>
        <v>#DIV/0!</v>
      </c>
    </row>
    <row r="112" spans="2:11" ht="43.2" x14ac:dyDescent="0.3">
      <c r="B112" s="6">
        <v>107</v>
      </c>
      <c r="C112" s="8">
        <v>22080302206</v>
      </c>
      <c r="D112" s="8" t="s">
        <v>2033</v>
      </c>
      <c r="E112" s="8" t="s">
        <v>2346</v>
      </c>
      <c r="F112" s="8" t="s">
        <v>2282</v>
      </c>
      <c r="G112" s="8">
        <v>25</v>
      </c>
      <c r="H112" s="6">
        <v>16</v>
      </c>
      <c r="I112" s="238">
        <v>1</v>
      </c>
      <c r="J112" s="6">
        <v>16</v>
      </c>
      <c r="K112" s="455">
        <f t="shared" si="1"/>
        <v>1</v>
      </c>
    </row>
    <row r="113" spans="2:11" ht="28.8" x14ac:dyDescent="0.3">
      <c r="B113" s="6">
        <v>108</v>
      </c>
      <c r="C113" s="8">
        <v>22080304233</v>
      </c>
      <c r="D113" s="8" t="s">
        <v>2046</v>
      </c>
      <c r="E113" s="8" t="s">
        <v>2346</v>
      </c>
      <c r="F113" s="8" t="s">
        <v>2284</v>
      </c>
      <c r="G113" s="8">
        <v>14</v>
      </c>
      <c r="H113" s="6">
        <v>16</v>
      </c>
      <c r="I113" s="238">
        <v>1</v>
      </c>
      <c r="J113" s="6">
        <v>16</v>
      </c>
      <c r="K113" s="455">
        <f t="shared" si="1"/>
        <v>1</v>
      </c>
    </row>
    <row r="114" spans="2:11" ht="43.2" x14ac:dyDescent="0.3">
      <c r="B114" s="6">
        <v>109</v>
      </c>
      <c r="C114" s="8">
        <v>22080303216</v>
      </c>
      <c r="D114" s="8" t="s">
        <v>2039</v>
      </c>
      <c r="E114" s="8" t="s">
        <v>2346</v>
      </c>
      <c r="F114" s="8" t="s">
        <v>2304</v>
      </c>
      <c r="G114" s="8">
        <v>6</v>
      </c>
      <c r="H114" s="6">
        <v>16</v>
      </c>
      <c r="I114" s="238">
        <v>1</v>
      </c>
      <c r="J114" s="6">
        <v>16</v>
      </c>
      <c r="K114" s="455">
        <f t="shared" si="1"/>
        <v>1</v>
      </c>
    </row>
    <row r="115" spans="2:11" ht="43.2" x14ac:dyDescent="0.3">
      <c r="B115" s="6">
        <v>110</v>
      </c>
      <c r="C115" s="8">
        <v>22080302207</v>
      </c>
      <c r="D115" s="8" t="s">
        <v>2034</v>
      </c>
      <c r="E115" s="8" t="s">
        <v>2346</v>
      </c>
      <c r="F115" s="8" t="s">
        <v>2259</v>
      </c>
      <c r="G115" s="8">
        <v>34</v>
      </c>
      <c r="H115" s="6">
        <v>16</v>
      </c>
      <c r="I115" s="238">
        <v>1</v>
      </c>
      <c r="J115" s="6">
        <v>16</v>
      </c>
      <c r="K115" s="455">
        <f t="shared" si="1"/>
        <v>1</v>
      </c>
    </row>
    <row r="116" spans="2:11" ht="43.2" x14ac:dyDescent="0.3">
      <c r="B116" s="6">
        <v>111</v>
      </c>
      <c r="C116" s="8">
        <v>22080303217</v>
      </c>
      <c r="D116" s="8" t="s">
        <v>1867</v>
      </c>
      <c r="E116" s="8" t="s">
        <v>2346</v>
      </c>
      <c r="F116" s="8" t="s">
        <v>2286</v>
      </c>
      <c r="G116" s="8">
        <v>17</v>
      </c>
      <c r="H116" s="6">
        <v>16</v>
      </c>
      <c r="I116" s="238">
        <v>1</v>
      </c>
      <c r="J116" s="6">
        <v>16</v>
      </c>
      <c r="K116" s="455">
        <f t="shared" si="1"/>
        <v>1</v>
      </c>
    </row>
    <row r="117" spans="2:11" ht="43.2" x14ac:dyDescent="0.3">
      <c r="B117" s="6">
        <v>112</v>
      </c>
      <c r="C117" s="8">
        <v>22080304135</v>
      </c>
      <c r="D117" s="8" t="s">
        <v>2221</v>
      </c>
      <c r="E117" s="8" t="s">
        <v>2346</v>
      </c>
      <c r="F117" s="8" t="s">
        <v>2258</v>
      </c>
      <c r="G117" s="8">
        <v>23</v>
      </c>
      <c r="H117" s="6">
        <v>16</v>
      </c>
      <c r="I117" s="238">
        <v>1</v>
      </c>
      <c r="J117" s="6">
        <v>16</v>
      </c>
      <c r="K117" s="455">
        <f t="shared" si="1"/>
        <v>1</v>
      </c>
    </row>
    <row r="118" spans="2:11" ht="43.2" x14ac:dyDescent="0.3">
      <c r="B118" s="6">
        <v>113</v>
      </c>
      <c r="C118" s="8">
        <v>22080303218</v>
      </c>
      <c r="D118" s="8" t="s">
        <v>2040</v>
      </c>
      <c r="E118" s="8" t="s">
        <v>2346</v>
      </c>
      <c r="F118" s="8" t="s">
        <v>2257</v>
      </c>
      <c r="G118" s="8">
        <v>15</v>
      </c>
      <c r="H118" s="6">
        <v>16</v>
      </c>
      <c r="I118" s="238">
        <v>1</v>
      </c>
      <c r="J118" s="6">
        <v>16</v>
      </c>
      <c r="K118" s="455">
        <f t="shared" si="1"/>
        <v>1</v>
      </c>
    </row>
    <row r="119" spans="2:11" ht="43.2" x14ac:dyDescent="0.3">
      <c r="B119" s="6">
        <v>114</v>
      </c>
      <c r="C119" s="8">
        <v>22080304137</v>
      </c>
      <c r="D119" s="8" t="s">
        <v>2345</v>
      </c>
      <c r="E119" s="8" t="s">
        <v>2346</v>
      </c>
      <c r="F119" s="8" t="s">
        <v>2257</v>
      </c>
      <c r="G119" s="8">
        <v>6</v>
      </c>
      <c r="H119" s="6">
        <v>16</v>
      </c>
      <c r="I119" s="238">
        <v>1</v>
      </c>
      <c r="J119" s="6">
        <v>16</v>
      </c>
      <c r="K119" s="455">
        <f t="shared" si="1"/>
        <v>1</v>
      </c>
    </row>
    <row r="120" spans="2:11" ht="28.8" x14ac:dyDescent="0.3">
      <c r="B120" s="6">
        <v>115</v>
      </c>
      <c r="C120" s="8">
        <v>22080302208</v>
      </c>
      <c r="D120" s="8" t="s">
        <v>1885</v>
      </c>
      <c r="E120" s="8" t="s">
        <v>2346</v>
      </c>
      <c r="F120" s="8" t="s">
        <v>2291</v>
      </c>
      <c r="G120" s="8">
        <v>29</v>
      </c>
      <c r="H120" s="6">
        <v>16</v>
      </c>
      <c r="I120" s="238">
        <v>1</v>
      </c>
      <c r="J120" s="6">
        <v>16</v>
      </c>
      <c r="K120" s="455">
        <f t="shared" si="1"/>
        <v>1</v>
      </c>
    </row>
    <row r="121" spans="2:11" ht="28.8" x14ac:dyDescent="0.3">
      <c r="B121" s="685">
        <v>116</v>
      </c>
      <c r="C121" s="688">
        <v>2100000101</v>
      </c>
      <c r="D121" s="688" t="s">
        <v>2035</v>
      </c>
      <c r="E121" s="688" t="s">
        <v>2348</v>
      </c>
      <c r="F121" s="688" t="s">
        <v>2294</v>
      </c>
      <c r="G121" s="688">
        <v>11</v>
      </c>
      <c r="H121" s="685">
        <v>0</v>
      </c>
      <c r="I121" s="703">
        <v>0</v>
      </c>
      <c r="J121" s="685">
        <v>0</v>
      </c>
      <c r="K121" s="704" t="e">
        <f t="shared" si="1"/>
        <v>#DIV/0!</v>
      </c>
    </row>
    <row r="122" spans="2:11" ht="28.8" x14ac:dyDescent="0.3">
      <c r="B122" s="685">
        <v>117</v>
      </c>
      <c r="C122" s="688">
        <v>2100000101</v>
      </c>
      <c r="D122" s="688" t="s">
        <v>2035</v>
      </c>
      <c r="E122" s="688" t="s">
        <v>2349</v>
      </c>
      <c r="F122" s="688" t="s">
        <v>2295</v>
      </c>
      <c r="G122" s="688">
        <v>40</v>
      </c>
      <c r="H122" s="685">
        <v>0</v>
      </c>
      <c r="I122" s="703">
        <v>0</v>
      </c>
      <c r="J122" s="685">
        <v>0</v>
      </c>
      <c r="K122" s="704" t="e">
        <f t="shared" ref="K122:K126" si="2">J122/H122*I122</f>
        <v>#DIV/0!</v>
      </c>
    </row>
    <row r="123" spans="2:11" ht="28.8" x14ac:dyDescent="0.3">
      <c r="B123" s="685">
        <v>118</v>
      </c>
      <c r="C123" s="688">
        <v>2100000101</v>
      </c>
      <c r="D123" s="688" t="s">
        <v>2035</v>
      </c>
      <c r="E123" s="688" t="s">
        <v>2350</v>
      </c>
      <c r="F123" s="688" t="s">
        <v>2297</v>
      </c>
      <c r="G123" s="688">
        <v>5</v>
      </c>
      <c r="H123" s="685">
        <v>0</v>
      </c>
      <c r="I123" s="703">
        <v>0</v>
      </c>
      <c r="J123" s="685">
        <v>0</v>
      </c>
      <c r="K123" s="704" t="e">
        <f t="shared" si="2"/>
        <v>#DIV/0!</v>
      </c>
    </row>
    <row r="124" spans="2:11" ht="28.8" x14ac:dyDescent="0.3">
      <c r="B124" s="685">
        <v>119</v>
      </c>
      <c r="C124" s="688">
        <v>2100000102</v>
      </c>
      <c r="D124" s="688" t="s">
        <v>2036</v>
      </c>
      <c r="E124" s="688" t="s">
        <v>2348</v>
      </c>
      <c r="F124" s="688" t="s">
        <v>2354</v>
      </c>
      <c r="G124" s="688">
        <v>37</v>
      </c>
      <c r="H124" s="685">
        <v>0</v>
      </c>
      <c r="I124" s="703">
        <v>0</v>
      </c>
      <c r="J124" s="685">
        <v>0</v>
      </c>
      <c r="K124" s="704" t="e">
        <f t="shared" si="2"/>
        <v>#DIV/0!</v>
      </c>
    </row>
    <row r="125" spans="2:11" ht="43.2" x14ac:dyDescent="0.3">
      <c r="B125" s="685">
        <v>120</v>
      </c>
      <c r="C125" s="688">
        <v>2100000102</v>
      </c>
      <c r="D125" s="688" t="s">
        <v>2036</v>
      </c>
      <c r="E125" s="688" t="s">
        <v>2351</v>
      </c>
      <c r="F125" s="688" t="s">
        <v>2355</v>
      </c>
      <c r="G125" s="688">
        <v>41</v>
      </c>
      <c r="H125" s="685">
        <v>0</v>
      </c>
      <c r="I125" s="703">
        <v>0</v>
      </c>
      <c r="J125" s="685">
        <v>0</v>
      </c>
      <c r="K125" s="704" t="e">
        <f t="shared" si="2"/>
        <v>#DIV/0!</v>
      </c>
    </row>
    <row r="126" spans="2:11" ht="28.8" x14ac:dyDescent="0.3">
      <c r="B126" s="685">
        <v>121</v>
      </c>
      <c r="C126" s="688">
        <v>2100000102</v>
      </c>
      <c r="D126" s="688" t="s">
        <v>2036</v>
      </c>
      <c r="E126" s="688" t="s">
        <v>2352</v>
      </c>
      <c r="F126" s="688" t="s">
        <v>2356</v>
      </c>
      <c r="G126" s="688">
        <v>30</v>
      </c>
      <c r="H126" s="685">
        <v>0</v>
      </c>
      <c r="I126" s="703">
        <v>0</v>
      </c>
      <c r="J126" s="685">
        <v>0</v>
      </c>
      <c r="K126" s="704" t="e">
        <f t="shared" si="2"/>
        <v>#DIV/0!</v>
      </c>
    </row>
    <row r="127" spans="2:11" ht="43.2" x14ac:dyDescent="0.3">
      <c r="B127" s="6">
        <v>122</v>
      </c>
      <c r="C127" s="8">
        <v>22080303220</v>
      </c>
      <c r="D127" s="8" t="s">
        <v>2041</v>
      </c>
      <c r="E127" s="8" t="s">
        <v>2346</v>
      </c>
      <c r="F127" s="8" t="s">
        <v>2304</v>
      </c>
      <c r="G127" s="8">
        <v>15</v>
      </c>
      <c r="H127" s="6">
        <v>16</v>
      </c>
      <c r="I127" s="238">
        <v>1</v>
      </c>
      <c r="J127" s="6">
        <v>16</v>
      </c>
      <c r="K127" s="455">
        <f t="shared" si="1"/>
        <v>1</v>
      </c>
    </row>
    <row r="128" spans="2:11" ht="43.2" x14ac:dyDescent="0.3">
      <c r="B128" s="6">
        <v>123</v>
      </c>
      <c r="C128" s="8">
        <v>22080304239</v>
      </c>
      <c r="D128" s="8" t="s">
        <v>2047</v>
      </c>
      <c r="E128" s="8" t="s">
        <v>2346</v>
      </c>
      <c r="F128" s="8" t="s">
        <v>2275</v>
      </c>
      <c r="G128" s="8">
        <v>32</v>
      </c>
      <c r="H128" s="6">
        <v>16</v>
      </c>
      <c r="I128" s="238">
        <v>1</v>
      </c>
      <c r="J128" s="6">
        <v>16</v>
      </c>
      <c r="K128" s="455">
        <f t="shared" si="1"/>
        <v>1</v>
      </c>
    </row>
    <row r="129" spans="2:11" ht="86.4" x14ac:dyDescent="0.3">
      <c r="B129" s="699">
        <v>124</v>
      </c>
      <c r="C129" s="700">
        <v>22080305243</v>
      </c>
      <c r="D129" s="700" t="s">
        <v>2007</v>
      </c>
      <c r="E129" s="700" t="s">
        <v>2346</v>
      </c>
      <c r="F129" s="700" t="s">
        <v>2305</v>
      </c>
      <c r="G129" s="700">
        <v>15</v>
      </c>
      <c r="H129" s="699">
        <v>0</v>
      </c>
      <c r="I129" s="701">
        <v>0</v>
      </c>
      <c r="J129" s="699">
        <v>0</v>
      </c>
      <c r="K129" s="702" t="e">
        <f t="shared" si="1"/>
        <v>#DIV/0!</v>
      </c>
    </row>
    <row r="130" spans="2:11" x14ac:dyDescent="0.3">
      <c r="B130" s="757" t="s">
        <v>471</v>
      </c>
      <c r="C130" s="757"/>
      <c r="D130" s="757"/>
      <c r="E130" s="757"/>
      <c r="F130" s="757"/>
      <c r="G130" s="757"/>
      <c r="H130" s="329">
        <f>AVERAGE(H6:H129)</f>
        <v>10.32258064516129</v>
      </c>
      <c r="I130" s="329">
        <f>AVERAGE(I6:I129)</f>
        <v>0.64516129032258063</v>
      </c>
      <c r="J130" s="329">
        <f>AVERAGE(J6:J129)</f>
        <v>10.32258064516129</v>
      </c>
      <c r="K130" s="329" t="e">
        <f>AVERAGE(K6:K129)</f>
        <v>#DIV/0!</v>
      </c>
    </row>
    <row r="131" spans="2:11" x14ac:dyDescent="0.3">
      <c r="B131" s="770" t="s">
        <v>1168</v>
      </c>
      <c r="C131" s="770"/>
      <c r="D131" s="770"/>
      <c r="E131" s="770"/>
      <c r="F131" s="770"/>
      <c r="G131" s="770"/>
      <c r="H131" s="770"/>
      <c r="I131" s="770"/>
      <c r="J131" s="769" t="s">
        <v>286</v>
      </c>
      <c r="K131" s="769"/>
    </row>
    <row r="132" spans="2:11" ht="15" thickBot="1" x14ac:dyDescent="0.35"/>
    <row r="133" spans="2:11" x14ac:dyDescent="0.3">
      <c r="B133" s="322" t="s">
        <v>697</v>
      </c>
      <c r="C133" s="324"/>
      <c r="D133" s="324"/>
      <c r="E133" s="153"/>
      <c r="F133" s="153"/>
      <c r="G133" s="153"/>
      <c r="H133" s="153"/>
      <c r="I133" s="153"/>
      <c r="J133" s="153"/>
      <c r="K133" s="154"/>
    </row>
    <row r="134" spans="2:11" x14ac:dyDescent="0.3">
      <c r="B134" s="744" t="s">
        <v>2357</v>
      </c>
      <c r="C134" s="745"/>
      <c r="D134" s="745"/>
      <c r="E134" s="745"/>
      <c r="F134" s="745"/>
      <c r="G134" s="745"/>
      <c r="H134" s="745"/>
      <c r="I134" s="745"/>
      <c r="J134" s="745"/>
      <c r="K134" s="746"/>
    </row>
    <row r="135" spans="2:11" x14ac:dyDescent="0.3">
      <c r="B135" s="744"/>
      <c r="C135" s="745"/>
      <c r="D135" s="745"/>
      <c r="E135" s="745"/>
      <c r="F135" s="745"/>
      <c r="G135" s="745"/>
      <c r="H135" s="745"/>
      <c r="I135" s="745"/>
      <c r="J135" s="745"/>
      <c r="K135" s="746"/>
    </row>
    <row r="136" spans="2:11" x14ac:dyDescent="0.3">
      <c r="B136" s="744"/>
      <c r="C136" s="745"/>
      <c r="D136" s="745"/>
      <c r="E136" s="745"/>
      <c r="F136" s="745"/>
      <c r="G136" s="745"/>
      <c r="H136" s="745"/>
      <c r="I136" s="745"/>
      <c r="J136" s="745"/>
      <c r="K136" s="746"/>
    </row>
    <row r="137" spans="2:11" x14ac:dyDescent="0.3">
      <c r="B137" s="744"/>
      <c r="C137" s="745"/>
      <c r="D137" s="745"/>
      <c r="E137" s="745"/>
      <c r="F137" s="745"/>
      <c r="G137" s="745"/>
      <c r="H137" s="745"/>
      <c r="I137" s="745"/>
      <c r="J137" s="745"/>
      <c r="K137" s="746"/>
    </row>
    <row r="138" spans="2:11" x14ac:dyDescent="0.3">
      <c r="B138" s="744"/>
      <c r="C138" s="745"/>
      <c r="D138" s="745"/>
      <c r="E138" s="745"/>
      <c r="F138" s="745"/>
      <c r="G138" s="745"/>
      <c r="H138" s="745"/>
      <c r="I138" s="745"/>
      <c r="J138" s="745"/>
      <c r="K138" s="746"/>
    </row>
    <row r="139" spans="2:11" x14ac:dyDescent="0.3">
      <c r="B139" s="744"/>
      <c r="C139" s="745"/>
      <c r="D139" s="745"/>
      <c r="E139" s="745"/>
      <c r="F139" s="745"/>
      <c r="G139" s="745"/>
      <c r="H139" s="745"/>
      <c r="I139" s="745"/>
      <c r="J139" s="745"/>
      <c r="K139" s="746"/>
    </row>
    <row r="140" spans="2:11" x14ac:dyDescent="0.3">
      <c r="B140" s="744"/>
      <c r="C140" s="745"/>
      <c r="D140" s="745"/>
      <c r="E140" s="745"/>
      <c r="F140" s="745"/>
      <c r="G140" s="745"/>
      <c r="H140" s="745"/>
      <c r="I140" s="745"/>
      <c r="J140" s="745"/>
      <c r="K140" s="746"/>
    </row>
    <row r="141" spans="2:11" x14ac:dyDescent="0.3">
      <c r="B141" s="744"/>
      <c r="C141" s="745"/>
      <c r="D141" s="745"/>
      <c r="E141" s="745"/>
      <c r="F141" s="745"/>
      <c r="G141" s="745"/>
      <c r="H141" s="745"/>
      <c r="I141" s="745"/>
      <c r="J141" s="745"/>
      <c r="K141" s="746"/>
    </row>
    <row r="142" spans="2:11" x14ac:dyDescent="0.3">
      <c r="B142" s="744"/>
      <c r="C142" s="745"/>
      <c r="D142" s="745"/>
      <c r="E142" s="745"/>
      <c r="F142" s="745"/>
      <c r="G142" s="745"/>
      <c r="H142" s="745"/>
      <c r="I142" s="745"/>
      <c r="J142" s="745"/>
      <c r="K142" s="746"/>
    </row>
    <row r="143" spans="2:11" x14ac:dyDescent="0.3">
      <c r="B143" s="744"/>
      <c r="C143" s="745"/>
      <c r="D143" s="745"/>
      <c r="E143" s="745"/>
      <c r="F143" s="745"/>
      <c r="G143" s="745"/>
      <c r="H143" s="745"/>
      <c r="I143" s="745"/>
      <c r="J143" s="745"/>
      <c r="K143" s="746"/>
    </row>
    <row r="144" spans="2:11" ht="15" thickBot="1" x14ac:dyDescent="0.35">
      <c r="B144" s="754"/>
      <c r="C144" s="780"/>
      <c r="D144" s="780"/>
      <c r="E144" s="780"/>
      <c r="F144" s="780"/>
      <c r="G144" s="780"/>
      <c r="H144" s="780"/>
      <c r="I144" s="780"/>
      <c r="J144" s="780"/>
      <c r="K144" s="781"/>
    </row>
  </sheetData>
  <mergeCells count="4">
    <mergeCell ref="B130:G130"/>
    <mergeCell ref="B131:I131"/>
    <mergeCell ref="J131:K131"/>
    <mergeCell ref="B134:K144"/>
  </mergeCells>
  <phoneticPr fontId="85" type="noConversion"/>
  <dataValidations count="1">
    <dataValidation type="list" allowBlank="1" showInputMessage="1" showErrorMessage="1" sqref="J131" xr:uid="{00000000-0002-0000-2F00-000000000000}">
      <formula1>"V"</formula1>
    </dataValidation>
  </dataValidations>
  <pageMargins left="0.7" right="0.7" top="0.75" bottom="0.75" header="0.3" footer="0.3"/>
  <pageSetup paperSize="9" scale="90" orientation="landscape" horizontalDpi="0" verticalDpi="0"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002060"/>
  </sheetPr>
  <dimension ref="B3:K152"/>
  <sheetViews>
    <sheetView showGridLines="0" workbookViewId="0">
      <selection activeCell="B7" sqref="B7:F130"/>
    </sheetView>
  </sheetViews>
  <sheetFormatPr defaultColWidth="9.109375" defaultRowHeight="14.4" x14ac:dyDescent="0.3"/>
  <cols>
    <col min="1" max="1" width="4.5546875" customWidth="1"/>
    <col min="2" max="2" width="5.33203125" customWidth="1"/>
    <col min="3" max="3" width="12.5546875" bestFit="1" customWidth="1"/>
    <col min="4" max="4" width="10.44140625" customWidth="1"/>
    <col min="5" max="5" width="17.5546875" bestFit="1" customWidth="1"/>
    <col min="6" max="6" width="13.44140625" customWidth="1"/>
    <col min="11" max="11" width="56.44140625" customWidth="1"/>
  </cols>
  <sheetData>
    <row r="3" spans="2:11" x14ac:dyDescent="0.3">
      <c r="B3" s="895" t="s">
        <v>1186</v>
      </c>
      <c r="C3" s="895"/>
      <c r="D3" s="895"/>
      <c r="E3" s="895"/>
      <c r="F3" s="895"/>
      <c r="G3" s="895"/>
      <c r="H3" s="895"/>
      <c r="I3" s="895"/>
      <c r="J3" s="895"/>
      <c r="K3" s="895"/>
    </row>
    <row r="4" spans="2:11" x14ac:dyDescent="0.3">
      <c r="B4" s="109"/>
      <c r="C4" s="109"/>
      <c r="D4" s="109"/>
      <c r="E4" s="109"/>
      <c r="F4" s="109"/>
      <c r="G4" s="109"/>
      <c r="H4" s="109"/>
      <c r="I4" s="109"/>
      <c r="J4" s="109"/>
      <c r="K4" s="109"/>
    </row>
    <row r="5" spans="2:11" x14ac:dyDescent="0.3">
      <c r="B5" s="859" t="s">
        <v>238</v>
      </c>
      <c r="C5" s="859" t="s">
        <v>680</v>
      </c>
      <c r="D5" s="859" t="s">
        <v>771</v>
      </c>
      <c r="E5" s="758" t="s">
        <v>772</v>
      </c>
      <c r="F5" s="758" t="s">
        <v>681</v>
      </c>
      <c r="G5" s="861" t="s">
        <v>777</v>
      </c>
      <c r="H5" s="862"/>
      <c r="I5" s="782" t="s">
        <v>778</v>
      </c>
      <c r="J5" s="783"/>
      <c r="K5" s="758" t="s">
        <v>2</v>
      </c>
    </row>
    <row r="6" spans="2:11" ht="29.25" customHeight="1" x14ac:dyDescent="0.3">
      <c r="B6" s="860"/>
      <c r="C6" s="860"/>
      <c r="D6" s="860"/>
      <c r="E6" s="759"/>
      <c r="F6" s="759"/>
      <c r="G6" s="310" t="s">
        <v>779</v>
      </c>
      <c r="H6" s="310" t="s">
        <v>780</v>
      </c>
      <c r="I6" s="310" t="s">
        <v>779</v>
      </c>
      <c r="J6" s="310" t="s">
        <v>780</v>
      </c>
      <c r="K6" s="759"/>
    </row>
    <row r="7" spans="2:11" ht="62.4" x14ac:dyDescent="0.3">
      <c r="B7" s="301">
        <v>1</v>
      </c>
      <c r="C7" s="676" t="s">
        <v>2031</v>
      </c>
      <c r="D7" s="6" t="s">
        <v>2207</v>
      </c>
      <c r="E7" s="8" t="s">
        <v>2289</v>
      </c>
      <c r="F7" s="8">
        <v>50</v>
      </c>
      <c r="G7" s="301" t="s">
        <v>286</v>
      </c>
      <c r="H7" s="301" t="s">
        <v>286</v>
      </c>
      <c r="I7" s="301" t="s">
        <v>286</v>
      </c>
      <c r="J7" s="301" t="s">
        <v>286</v>
      </c>
      <c r="K7" s="705" t="s">
        <v>2358</v>
      </c>
    </row>
    <row r="8" spans="2:11" ht="62.4" x14ac:dyDescent="0.3">
      <c r="B8" s="301">
        <v>2</v>
      </c>
      <c r="C8" s="676" t="s">
        <v>2031</v>
      </c>
      <c r="D8" s="6" t="s">
        <v>2208</v>
      </c>
      <c r="E8" s="8" t="s">
        <v>2260</v>
      </c>
      <c r="F8" s="8">
        <v>30</v>
      </c>
      <c r="G8" s="301" t="s">
        <v>286</v>
      </c>
      <c r="H8" s="301" t="s">
        <v>286</v>
      </c>
      <c r="I8" s="301" t="s">
        <v>286</v>
      </c>
      <c r="J8" s="301" t="s">
        <v>286</v>
      </c>
      <c r="K8" s="705" t="s">
        <v>2358</v>
      </c>
    </row>
    <row r="9" spans="2:11" ht="62.4" x14ac:dyDescent="0.3">
      <c r="B9" s="301">
        <v>3</v>
      </c>
      <c r="C9" s="676" t="s">
        <v>2031</v>
      </c>
      <c r="D9" s="6" t="s">
        <v>2209</v>
      </c>
      <c r="E9" s="8" t="s">
        <v>2292</v>
      </c>
      <c r="F9" s="8">
        <v>30</v>
      </c>
      <c r="G9" s="301" t="s">
        <v>286</v>
      </c>
      <c r="H9" s="301" t="s">
        <v>286</v>
      </c>
      <c r="I9" s="301" t="s">
        <v>286</v>
      </c>
      <c r="J9" s="301" t="s">
        <v>286</v>
      </c>
      <c r="K9" s="705" t="s">
        <v>2358</v>
      </c>
    </row>
    <row r="10" spans="2:11" ht="62.4" x14ac:dyDescent="0.3">
      <c r="B10" s="301">
        <v>4</v>
      </c>
      <c r="C10" s="676" t="s">
        <v>2031</v>
      </c>
      <c r="D10" s="6" t="s">
        <v>2210</v>
      </c>
      <c r="E10" s="8" t="s">
        <v>2257</v>
      </c>
      <c r="F10" s="8">
        <v>14</v>
      </c>
      <c r="G10" s="301" t="s">
        <v>286</v>
      </c>
      <c r="H10" s="301" t="s">
        <v>286</v>
      </c>
      <c r="I10" s="301" t="s">
        <v>286</v>
      </c>
      <c r="J10" s="301" t="s">
        <v>286</v>
      </c>
      <c r="K10" s="705" t="s">
        <v>2358</v>
      </c>
    </row>
    <row r="11" spans="2:11" ht="43.2" x14ac:dyDescent="0.3">
      <c r="B11" s="301">
        <v>5</v>
      </c>
      <c r="C11" s="700" t="s">
        <v>2042</v>
      </c>
      <c r="D11" s="700" t="s">
        <v>2240</v>
      </c>
      <c r="E11" s="700"/>
      <c r="F11" s="700">
        <v>39</v>
      </c>
      <c r="G11" s="301" t="s">
        <v>286</v>
      </c>
      <c r="H11" s="301" t="s">
        <v>286</v>
      </c>
      <c r="I11" s="301" t="s">
        <v>286</v>
      </c>
      <c r="J11" s="301" t="s">
        <v>286</v>
      </c>
      <c r="K11" s="705" t="s">
        <v>2358</v>
      </c>
    </row>
    <row r="12" spans="2:11" ht="43.2" x14ac:dyDescent="0.3">
      <c r="B12" s="301">
        <v>6</v>
      </c>
      <c r="C12" s="8" t="s">
        <v>2042</v>
      </c>
      <c r="D12" s="8" t="s">
        <v>2241</v>
      </c>
      <c r="E12" s="8" t="s">
        <v>2254</v>
      </c>
      <c r="F12" s="8">
        <v>65</v>
      </c>
      <c r="G12" s="301" t="s">
        <v>286</v>
      </c>
      <c r="H12" s="301" t="s">
        <v>286</v>
      </c>
      <c r="I12" s="301" t="s">
        <v>286</v>
      </c>
      <c r="J12" s="301" t="s">
        <v>286</v>
      </c>
      <c r="K12" s="705" t="s">
        <v>2358</v>
      </c>
    </row>
    <row r="13" spans="2:11" ht="43.2" x14ac:dyDescent="0.3">
      <c r="B13" s="301">
        <v>7</v>
      </c>
      <c r="C13" s="8" t="s">
        <v>2042</v>
      </c>
      <c r="D13" s="8" t="s">
        <v>2242</v>
      </c>
      <c r="E13" s="8" t="s">
        <v>2255</v>
      </c>
      <c r="F13" s="8">
        <v>20</v>
      </c>
      <c r="G13" s="301" t="s">
        <v>286</v>
      </c>
      <c r="H13" s="301" t="s">
        <v>286</v>
      </c>
      <c r="I13" s="301" t="s">
        <v>286</v>
      </c>
      <c r="J13" s="301" t="s">
        <v>286</v>
      </c>
      <c r="K13" s="705" t="s">
        <v>2358</v>
      </c>
    </row>
    <row r="14" spans="2:11" ht="43.2" x14ac:dyDescent="0.3">
      <c r="B14" s="301">
        <v>8</v>
      </c>
      <c r="C14" s="8" t="s">
        <v>2214</v>
      </c>
      <c r="D14" s="8" t="s">
        <v>2241</v>
      </c>
      <c r="E14" s="8" t="s">
        <v>2256</v>
      </c>
      <c r="F14" s="8">
        <v>11</v>
      </c>
      <c r="G14" s="301" t="s">
        <v>286</v>
      </c>
      <c r="H14" s="301" t="s">
        <v>286</v>
      </c>
      <c r="I14" s="301" t="s">
        <v>286</v>
      </c>
      <c r="J14" s="301" t="s">
        <v>286</v>
      </c>
      <c r="K14" s="705" t="s">
        <v>2358</v>
      </c>
    </row>
    <row r="15" spans="2:11" ht="43.2" x14ac:dyDescent="0.3">
      <c r="B15" s="301">
        <v>9</v>
      </c>
      <c r="C15" s="700" t="s">
        <v>2043</v>
      </c>
      <c r="D15" s="700" t="s">
        <v>2243</v>
      </c>
      <c r="E15" s="700"/>
      <c r="F15" s="700">
        <v>2</v>
      </c>
      <c r="G15" s="301" t="s">
        <v>286</v>
      </c>
      <c r="H15" s="301" t="s">
        <v>286</v>
      </c>
      <c r="I15" s="301" t="s">
        <v>286</v>
      </c>
      <c r="J15" s="301" t="s">
        <v>286</v>
      </c>
      <c r="K15" s="705" t="s">
        <v>2358</v>
      </c>
    </row>
    <row r="16" spans="2:11" ht="57.6" x14ac:dyDescent="0.3">
      <c r="B16" s="301">
        <v>10</v>
      </c>
      <c r="C16" s="8" t="s">
        <v>2043</v>
      </c>
      <c r="D16" s="8" t="s">
        <v>2241</v>
      </c>
      <c r="E16" s="8" t="s">
        <v>2257</v>
      </c>
      <c r="F16" s="8">
        <v>15</v>
      </c>
      <c r="G16" s="301" t="s">
        <v>286</v>
      </c>
      <c r="H16" s="301" t="s">
        <v>286</v>
      </c>
      <c r="I16" s="301" t="s">
        <v>286</v>
      </c>
      <c r="J16" s="301" t="s">
        <v>286</v>
      </c>
      <c r="K16" s="705" t="s">
        <v>2358</v>
      </c>
    </row>
    <row r="17" spans="2:11" ht="43.2" x14ac:dyDescent="0.3">
      <c r="B17" s="301">
        <v>11</v>
      </c>
      <c r="C17" s="8" t="s">
        <v>2037</v>
      </c>
      <c r="D17" s="8" t="s">
        <v>2241</v>
      </c>
      <c r="E17" s="8" t="s">
        <v>2258</v>
      </c>
      <c r="F17" s="8">
        <v>54</v>
      </c>
      <c r="G17" s="301" t="s">
        <v>286</v>
      </c>
      <c r="H17" s="301" t="s">
        <v>286</v>
      </c>
      <c r="I17" s="301" t="s">
        <v>286</v>
      </c>
      <c r="J17" s="301" t="s">
        <v>286</v>
      </c>
      <c r="K17" s="705" t="s">
        <v>2358</v>
      </c>
    </row>
    <row r="18" spans="2:11" ht="43.2" x14ac:dyDescent="0.3">
      <c r="B18" s="301">
        <v>12</v>
      </c>
      <c r="C18" s="8" t="s">
        <v>2037</v>
      </c>
      <c r="D18" s="8" t="s">
        <v>2242</v>
      </c>
      <c r="E18" s="8" t="s">
        <v>2259</v>
      </c>
      <c r="F18" s="8">
        <v>39</v>
      </c>
      <c r="G18" s="301" t="s">
        <v>286</v>
      </c>
      <c r="H18" s="301" t="s">
        <v>286</v>
      </c>
      <c r="I18" s="301" t="s">
        <v>286</v>
      </c>
      <c r="J18" s="301" t="s">
        <v>286</v>
      </c>
      <c r="K18" s="705" t="s">
        <v>2358</v>
      </c>
    </row>
    <row r="19" spans="2:11" ht="57.6" x14ac:dyDescent="0.3">
      <c r="B19" s="301">
        <v>13</v>
      </c>
      <c r="C19" s="8" t="s">
        <v>2037</v>
      </c>
      <c r="D19" s="8" t="s">
        <v>2244</v>
      </c>
      <c r="E19" s="8" t="s">
        <v>2260</v>
      </c>
      <c r="F19" s="8">
        <v>33</v>
      </c>
      <c r="G19" s="301" t="s">
        <v>286</v>
      </c>
      <c r="H19" s="301" t="s">
        <v>286</v>
      </c>
      <c r="I19" s="301" t="s">
        <v>286</v>
      </c>
      <c r="J19" s="301" t="s">
        <v>286</v>
      </c>
      <c r="K19" s="705" t="s">
        <v>2358</v>
      </c>
    </row>
    <row r="20" spans="2:11" ht="43.2" x14ac:dyDescent="0.3">
      <c r="B20" s="301">
        <v>14</v>
      </c>
      <c r="C20" s="688" t="s">
        <v>2215</v>
      </c>
      <c r="D20" s="688" t="s">
        <v>2208</v>
      </c>
      <c r="E20" s="688" t="s">
        <v>2261</v>
      </c>
      <c r="F20" s="688">
        <v>43</v>
      </c>
      <c r="G20" s="301" t="s">
        <v>286</v>
      </c>
      <c r="H20" s="301" t="s">
        <v>286</v>
      </c>
      <c r="I20" s="301" t="s">
        <v>286</v>
      </c>
      <c r="J20" s="301" t="s">
        <v>286</v>
      </c>
      <c r="K20" s="705" t="s">
        <v>2358</v>
      </c>
    </row>
    <row r="21" spans="2:11" ht="43.2" x14ac:dyDescent="0.3">
      <c r="B21" s="301">
        <v>15</v>
      </c>
      <c r="C21" s="688" t="s">
        <v>2216</v>
      </c>
      <c r="D21" s="688" t="s">
        <v>2213</v>
      </c>
      <c r="E21" s="688" t="s">
        <v>2262</v>
      </c>
      <c r="F21" s="688">
        <v>44</v>
      </c>
      <c r="G21" s="301" t="s">
        <v>286</v>
      </c>
      <c r="H21" s="301" t="s">
        <v>286</v>
      </c>
      <c r="I21" s="301" t="s">
        <v>286</v>
      </c>
      <c r="J21" s="301" t="s">
        <v>286</v>
      </c>
      <c r="K21" s="705" t="s">
        <v>2358</v>
      </c>
    </row>
    <row r="22" spans="2:11" ht="43.2" x14ac:dyDescent="0.3">
      <c r="B22" s="301">
        <v>16</v>
      </c>
      <c r="C22" s="688" t="s">
        <v>2216</v>
      </c>
      <c r="D22" s="688" t="s">
        <v>2245</v>
      </c>
      <c r="E22" s="688" t="s">
        <v>2263</v>
      </c>
      <c r="F22" s="688">
        <v>34</v>
      </c>
      <c r="G22" s="301" t="s">
        <v>286</v>
      </c>
      <c r="H22" s="301" t="s">
        <v>286</v>
      </c>
      <c r="I22" s="301" t="s">
        <v>286</v>
      </c>
      <c r="J22" s="301" t="s">
        <v>286</v>
      </c>
      <c r="K22" s="705" t="s">
        <v>2358</v>
      </c>
    </row>
    <row r="23" spans="2:11" ht="43.2" x14ac:dyDescent="0.3">
      <c r="B23" s="301">
        <v>17</v>
      </c>
      <c r="C23" s="688" t="s">
        <v>2216</v>
      </c>
      <c r="D23" s="688" t="s">
        <v>2246</v>
      </c>
      <c r="E23" s="688" t="s">
        <v>2264</v>
      </c>
      <c r="F23" s="688">
        <v>40</v>
      </c>
      <c r="G23" s="301" t="s">
        <v>286</v>
      </c>
      <c r="H23" s="301" t="s">
        <v>286</v>
      </c>
      <c r="I23" s="301" t="s">
        <v>286</v>
      </c>
      <c r="J23" s="301" t="s">
        <v>286</v>
      </c>
      <c r="K23" s="705" t="s">
        <v>2358</v>
      </c>
    </row>
    <row r="24" spans="2:11" ht="43.2" x14ac:dyDescent="0.3">
      <c r="B24" s="301">
        <v>18</v>
      </c>
      <c r="C24" s="700" t="s">
        <v>2044</v>
      </c>
      <c r="D24" s="700" t="s">
        <v>2240</v>
      </c>
      <c r="E24" s="700"/>
      <c r="F24" s="700">
        <v>19</v>
      </c>
      <c r="G24" s="301" t="s">
        <v>286</v>
      </c>
      <c r="H24" s="301" t="s">
        <v>286</v>
      </c>
      <c r="I24" s="301" t="s">
        <v>286</v>
      </c>
      <c r="J24" s="301" t="s">
        <v>286</v>
      </c>
      <c r="K24" s="705" t="s">
        <v>2358</v>
      </c>
    </row>
    <row r="25" spans="2:11" ht="43.2" x14ac:dyDescent="0.3">
      <c r="B25" s="301">
        <v>19</v>
      </c>
      <c r="C25" s="8" t="s">
        <v>2044</v>
      </c>
      <c r="D25" s="8" t="s">
        <v>2241</v>
      </c>
      <c r="E25" s="8" t="s">
        <v>2265</v>
      </c>
      <c r="F25" s="8">
        <v>66</v>
      </c>
      <c r="G25" s="301" t="s">
        <v>286</v>
      </c>
      <c r="H25" s="301" t="s">
        <v>286</v>
      </c>
      <c r="I25" s="301" t="s">
        <v>286</v>
      </c>
      <c r="J25" s="301" t="s">
        <v>286</v>
      </c>
      <c r="K25" s="705" t="s">
        <v>2358</v>
      </c>
    </row>
    <row r="26" spans="2:11" ht="43.2" x14ac:dyDescent="0.3">
      <c r="B26" s="301">
        <v>20</v>
      </c>
      <c r="C26" s="8" t="s">
        <v>2044</v>
      </c>
      <c r="D26" s="8" t="s">
        <v>2242</v>
      </c>
      <c r="E26" s="8" t="s">
        <v>2266</v>
      </c>
      <c r="F26" s="8">
        <v>42</v>
      </c>
      <c r="G26" s="301" t="s">
        <v>286</v>
      </c>
      <c r="H26" s="301" t="s">
        <v>286</v>
      </c>
      <c r="I26" s="301" t="s">
        <v>286</v>
      </c>
      <c r="J26" s="301" t="s">
        <v>286</v>
      </c>
      <c r="K26" s="705" t="s">
        <v>2358</v>
      </c>
    </row>
    <row r="27" spans="2:11" ht="43.2" x14ac:dyDescent="0.3">
      <c r="B27" s="301">
        <v>21</v>
      </c>
      <c r="C27" s="700" t="s">
        <v>2217</v>
      </c>
      <c r="D27" s="700" t="s">
        <v>2240</v>
      </c>
      <c r="E27" s="700"/>
      <c r="F27" s="700">
        <v>7</v>
      </c>
      <c r="G27" s="301" t="s">
        <v>286</v>
      </c>
      <c r="H27" s="301" t="s">
        <v>286</v>
      </c>
      <c r="I27" s="301" t="s">
        <v>286</v>
      </c>
      <c r="J27" s="301" t="s">
        <v>286</v>
      </c>
      <c r="K27" s="705" t="s">
        <v>2358</v>
      </c>
    </row>
    <row r="28" spans="2:11" ht="43.2" x14ac:dyDescent="0.3">
      <c r="B28" s="301">
        <v>22</v>
      </c>
      <c r="C28" s="700" t="s">
        <v>2218</v>
      </c>
      <c r="D28" s="700" t="s">
        <v>2240</v>
      </c>
      <c r="E28" s="700"/>
      <c r="F28" s="700">
        <v>12</v>
      </c>
      <c r="G28" s="301" t="s">
        <v>286</v>
      </c>
      <c r="H28" s="301" t="s">
        <v>286</v>
      </c>
      <c r="I28" s="301" t="s">
        <v>286</v>
      </c>
      <c r="J28" s="301" t="s">
        <v>286</v>
      </c>
      <c r="K28" s="705" t="s">
        <v>2358</v>
      </c>
    </row>
    <row r="29" spans="2:11" ht="57.6" x14ac:dyDescent="0.3">
      <c r="B29" s="301">
        <v>23</v>
      </c>
      <c r="C29" s="700" t="s">
        <v>1865</v>
      </c>
      <c r="D29" s="700" t="s">
        <v>2240</v>
      </c>
      <c r="E29" s="700"/>
      <c r="F29" s="700">
        <v>34</v>
      </c>
      <c r="G29" s="301" t="s">
        <v>286</v>
      </c>
      <c r="H29" s="301" t="s">
        <v>286</v>
      </c>
      <c r="I29" s="301" t="s">
        <v>286</v>
      </c>
      <c r="J29" s="301" t="s">
        <v>286</v>
      </c>
      <c r="K29" s="705" t="s">
        <v>2358</v>
      </c>
    </row>
    <row r="30" spans="2:11" ht="57.6" x14ac:dyDescent="0.3">
      <c r="B30" s="301">
        <v>24</v>
      </c>
      <c r="C30" s="8" t="s">
        <v>1865</v>
      </c>
      <c r="D30" s="8" t="s">
        <v>2241</v>
      </c>
      <c r="E30" s="8" t="s">
        <v>2267</v>
      </c>
      <c r="F30" s="8">
        <v>65</v>
      </c>
      <c r="G30" s="301" t="s">
        <v>286</v>
      </c>
      <c r="H30" s="301" t="s">
        <v>286</v>
      </c>
      <c r="I30" s="301" t="s">
        <v>286</v>
      </c>
      <c r="J30" s="301" t="s">
        <v>286</v>
      </c>
      <c r="K30" s="705" t="s">
        <v>2358</v>
      </c>
    </row>
    <row r="31" spans="2:11" ht="57.6" x14ac:dyDescent="0.3">
      <c r="B31" s="301">
        <v>25</v>
      </c>
      <c r="C31" s="8" t="s">
        <v>1865</v>
      </c>
      <c r="D31" s="8" t="s">
        <v>2242</v>
      </c>
      <c r="E31" s="8" t="s">
        <v>2268</v>
      </c>
      <c r="F31" s="8">
        <v>45</v>
      </c>
      <c r="G31" s="301" t="s">
        <v>286</v>
      </c>
      <c r="H31" s="301" t="s">
        <v>286</v>
      </c>
      <c r="I31" s="301" t="s">
        <v>286</v>
      </c>
      <c r="J31" s="301" t="s">
        <v>286</v>
      </c>
      <c r="K31" s="705" t="s">
        <v>2358</v>
      </c>
    </row>
    <row r="32" spans="2:11" ht="57.6" x14ac:dyDescent="0.3">
      <c r="B32" s="301">
        <v>26</v>
      </c>
      <c r="C32" s="8" t="s">
        <v>1865</v>
      </c>
      <c r="D32" s="8" t="s">
        <v>2244</v>
      </c>
      <c r="E32" s="8" t="s">
        <v>2269</v>
      </c>
      <c r="F32" s="8">
        <v>24</v>
      </c>
      <c r="G32" s="301" t="s">
        <v>286</v>
      </c>
      <c r="H32" s="301" t="s">
        <v>286</v>
      </c>
      <c r="I32" s="301" t="s">
        <v>286</v>
      </c>
      <c r="J32" s="301" t="s">
        <v>286</v>
      </c>
      <c r="K32" s="705" t="s">
        <v>2358</v>
      </c>
    </row>
    <row r="33" spans="2:11" ht="57.6" x14ac:dyDescent="0.3">
      <c r="B33" s="301">
        <v>27</v>
      </c>
      <c r="C33" s="8" t="s">
        <v>1865</v>
      </c>
      <c r="D33" s="8" t="s">
        <v>2247</v>
      </c>
      <c r="E33" s="8" t="s">
        <v>2270</v>
      </c>
      <c r="F33" s="8">
        <v>16</v>
      </c>
      <c r="G33" s="301" t="s">
        <v>286</v>
      </c>
      <c r="H33" s="301" t="s">
        <v>286</v>
      </c>
      <c r="I33" s="301" t="s">
        <v>286</v>
      </c>
      <c r="J33" s="301" t="s">
        <v>286</v>
      </c>
      <c r="K33" s="705" t="s">
        <v>2358</v>
      </c>
    </row>
    <row r="34" spans="2:11" ht="43.2" x14ac:dyDescent="0.3">
      <c r="B34" s="301">
        <v>28</v>
      </c>
      <c r="C34" s="8" t="s">
        <v>2038</v>
      </c>
      <c r="D34" s="8" t="s">
        <v>2241</v>
      </c>
      <c r="E34" s="8" t="s">
        <v>2259</v>
      </c>
      <c r="F34" s="8">
        <v>44</v>
      </c>
      <c r="G34" s="301" t="s">
        <v>286</v>
      </c>
      <c r="H34" s="301" t="s">
        <v>286</v>
      </c>
      <c r="I34" s="301" t="s">
        <v>286</v>
      </c>
      <c r="J34" s="301" t="s">
        <v>286</v>
      </c>
      <c r="K34" s="705" t="s">
        <v>2358</v>
      </c>
    </row>
    <row r="35" spans="2:11" ht="43.2" x14ac:dyDescent="0.3">
      <c r="B35" s="301">
        <v>29</v>
      </c>
      <c r="C35" s="8" t="s">
        <v>2038</v>
      </c>
      <c r="D35" s="8" t="s">
        <v>2242</v>
      </c>
      <c r="E35" s="8" t="s">
        <v>2270</v>
      </c>
      <c r="F35" s="8">
        <v>13</v>
      </c>
      <c r="G35" s="301" t="s">
        <v>286</v>
      </c>
      <c r="H35" s="301" t="s">
        <v>286</v>
      </c>
      <c r="I35" s="301" t="s">
        <v>286</v>
      </c>
      <c r="J35" s="301" t="s">
        <v>286</v>
      </c>
      <c r="K35" s="705" t="s">
        <v>2358</v>
      </c>
    </row>
    <row r="36" spans="2:11" ht="43.2" x14ac:dyDescent="0.3">
      <c r="B36" s="301">
        <v>30</v>
      </c>
      <c r="C36" s="8" t="s">
        <v>2038</v>
      </c>
      <c r="D36" s="8" t="s">
        <v>2244</v>
      </c>
      <c r="E36" s="8" t="s">
        <v>2271</v>
      </c>
      <c r="F36" s="8">
        <v>25</v>
      </c>
      <c r="G36" s="301" t="s">
        <v>286</v>
      </c>
      <c r="H36" s="301" t="s">
        <v>286</v>
      </c>
      <c r="I36" s="301" t="s">
        <v>286</v>
      </c>
      <c r="J36" s="301" t="s">
        <v>286</v>
      </c>
      <c r="K36" s="705" t="s">
        <v>2358</v>
      </c>
    </row>
    <row r="37" spans="2:11" ht="43.2" x14ac:dyDescent="0.3">
      <c r="B37" s="301">
        <v>31</v>
      </c>
      <c r="C37" s="8" t="s">
        <v>2038</v>
      </c>
      <c r="D37" s="8" t="s">
        <v>2247</v>
      </c>
      <c r="E37" s="8" t="s">
        <v>2272</v>
      </c>
      <c r="F37" s="8">
        <v>20</v>
      </c>
      <c r="G37" s="301" t="s">
        <v>286</v>
      </c>
      <c r="H37" s="301" t="s">
        <v>286</v>
      </c>
      <c r="I37" s="301" t="s">
        <v>286</v>
      </c>
      <c r="J37" s="301" t="s">
        <v>286</v>
      </c>
      <c r="K37" s="705" t="s">
        <v>2358</v>
      </c>
    </row>
    <row r="38" spans="2:11" ht="43.2" x14ac:dyDescent="0.3">
      <c r="B38" s="301">
        <v>32</v>
      </c>
      <c r="C38" s="700" t="s">
        <v>2006</v>
      </c>
      <c r="D38" s="700" t="s">
        <v>2240</v>
      </c>
      <c r="E38" s="700"/>
      <c r="F38" s="700">
        <v>4</v>
      </c>
      <c r="G38" s="301" t="s">
        <v>286</v>
      </c>
      <c r="H38" s="301" t="s">
        <v>286</v>
      </c>
      <c r="I38" s="301" t="s">
        <v>286</v>
      </c>
      <c r="J38" s="301" t="s">
        <v>286</v>
      </c>
      <c r="K38" s="705" t="s">
        <v>2358</v>
      </c>
    </row>
    <row r="39" spans="2:11" ht="43.2" x14ac:dyDescent="0.3">
      <c r="B39" s="301">
        <v>33</v>
      </c>
      <c r="C39" s="8" t="s">
        <v>2006</v>
      </c>
      <c r="D39" s="8" t="s">
        <v>2241</v>
      </c>
      <c r="E39" s="8" t="s">
        <v>2273</v>
      </c>
      <c r="F39" s="8">
        <v>14</v>
      </c>
      <c r="G39" s="301" t="s">
        <v>286</v>
      </c>
      <c r="H39" s="301" t="s">
        <v>286</v>
      </c>
      <c r="I39" s="301" t="s">
        <v>286</v>
      </c>
      <c r="J39" s="301" t="s">
        <v>286</v>
      </c>
      <c r="K39" s="705" t="s">
        <v>2358</v>
      </c>
    </row>
    <row r="40" spans="2:11" ht="43.2" x14ac:dyDescent="0.3">
      <c r="B40" s="301">
        <v>34</v>
      </c>
      <c r="C40" s="8" t="s">
        <v>2032</v>
      </c>
      <c r="D40" s="8" t="s">
        <v>2241</v>
      </c>
      <c r="E40" s="8" t="s">
        <v>2254</v>
      </c>
      <c r="F40" s="8">
        <v>65</v>
      </c>
      <c r="G40" s="301" t="s">
        <v>286</v>
      </c>
      <c r="H40" s="301" t="s">
        <v>286</v>
      </c>
      <c r="I40" s="301" t="s">
        <v>286</v>
      </c>
      <c r="J40" s="301" t="s">
        <v>286</v>
      </c>
      <c r="K40" s="705" t="s">
        <v>2358</v>
      </c>
    </row>
    <row r="41" spans="2:11" ht="43.2" x14ac:dyDescent="0.3">
      <c r="B41" s="301">
        <v>35</v>
      </c>
      <c r="C41" s="8" t="s">
        <v>2032</v>
      </c>
      <c r="D41" s="8" t="s">
        <v>2242</v>
      </c>
      <c r="E41" s="8" t="s">
        <v>2274</v>
      </c>
      <c r="F41" s="8">
        <v>23</v>
      </c>
      <c r="G41" s="301" t="s">
        <v>286</v>
      </c>
      <c r="H41" s="301" t="s">
        <v>286</v>
      </c>
      <c r="I41" s="301" t="s">
        <v>286</v>
      </c>
      <c r="J41" s="301" t="s">
        <v>286</v>
      </c>
      <c r="K41" s="705" t="s">
        <v>2358</v>
      </c>
    </row>
    <row r="42" spans="2:11" ht="43.2" x14ac:dyDescent="0.3">
      <c r="B42" s="301">
        <v>36</v>
      </c>
      <c r="C42" s="8" t="s">
        <v>2032</v>
      </c>
      <c r="D42" s="8" t="s">
        <v>2244</v>
      </c>
      <c r="E42" s="8" t="s">
        <v>2275</v>
      </c>
      <c r="F42" s="8">
        <v>45</v>
      </c>
      <c r="G42" s="301" t="s">
        <v>286</v>
      </c>
      <c r="H42" s="301" t="s">
        <v>286</v>
      </c>
      <c r="I42" s="301" t="s">
        <v>286</v>
      </c>
      <c r="J42" s="301" t="s">
        <v>286</v>
      </c>
      <c r="K42" s="705" t="s">
        <v>2358</v>
      </c>
    </row>
    <row r="43" spans="2:11" ht="43.2" x14ac:dyDescent="0.3">
      <c r="B43" s="301">
        <v>37</v>
      </c>
      <c r="C43" s="700" t="s">
        <v>2045</v>
      </c>
      <c r="D43" s="700" t="s">
        <v>2240</v>
      </c>
      <c r="E43" s="700"/>
      <c r="F43" s="700">
        <v>1</v>
      </c>
      <c r="G43" s="301" t="s">
        <v>286</v>
      </c>
      <c r="H43" s="301" t="s">
        <v>286</v>
      </c>
      <c r="I43" s="301" t="s">
        <v>286</v>
      </c>
      <c r="J43" s="301" t="s">
        <v>286</v>
      </c>
      <c r="K43" s="705" t="s">
        <v>2358</v>
      </c>
    </row>
    <row r="44" spans="2:11" ht="43.2" x14ac:dyDescent="0.3">
      <c r="B44" s="301">
        <v>38</v>
      </c>
      <c r="C44" s="8" t="s">
        <v>2045</v>
      </c>
      <c r="D44" s="8" t="s">
        <v>2241</v>
      </c>
      <c r="E44" s="8" t="s">
        <v>2276</v>
      </c>
      <c r="F44" s="8">
        <v>45</v>
      </c>
      <c r="G44" s="301" t="s">
        <v>286</v>
      </c>
      <c r="H44" s="301" t="s">
        <v>286</v>
      </c>
      <c r="I44" s="301" t="s">
        <v>286</v>
      </c>
      <c r="J44" s="301" t="s">
        <v>286</v>
      </c>
      <c r="K44" s="705" t="s">
        <v>2358</v>
      </c>
    </row>
    <row r="45" spans="2:11" ht="57.6" x14ac:dyDescent="0.3">
      <c r="B45" s="301">
        <v>39</v>
      </c>
      <c r="C45" s="700" t="s">
        <v>2048</v>
      </c>
      <c r="D45" s="700" t="s">
        <v>2240</v>
      </c>
      <c r="E45" s="700" t="s">
        <v>2257</v>
      </c>
      <c r="F45" s="700">
        <v>39</v>
      </c>
      <c r="G45" s="301" t="s">
        <v>286</v>
      </c>
      <c r="H45" s="301" t="s">
        <v>286</v>
      </c>
      <c r="I45" s="301" t="s">
        <v>286</v>
      </c>
      <c r="J45" s="301" t="s">
        <v>286</v>
      </c>
      <c r="K45" s="705" t="s">
        <v>2358</v>
      </c>
    </row>
    <row r="46" spans="2:11" ht="100.8" x14ac:dyDescent="0.3">
      <c r="B46" s="301">
        <v>40</v>
      </c>
      <c r="C46" s="700" t="s">
        <v>2048</v>
      </c>
      <c r="D46" s="700" t="s">
        <v>2241</v>
      </c>
      <c r="E46" s="700" t="s">
        <v>2277</v>
      </c>
      <c r="F46" s="700">
        <v>58</v>
      </c>
      <c r="G46" s="301" t="s">
        <v>286</v>
      </c>
      <c r="H46" s="301" t="s">
        <v>286</v>
      </c>
      <c r="I46" s="301" t="s">
        <v>286</v>
      </c>
      <c r="J46" s="301" t="s">
        <v>286</v>
      </c>
      <c r="K46" s="705" t="s">
        <v>2358</v>
      </c>
    </row>
    <row r="47" spans="2:11" ht="43.2" x14ac:dyDescent="0.3">
      <c r="B47" s="301">
        <v>41</v>
      </c>
      <c r="C47" s="688" t="s">
        <v>1057</v>
      </c>
      <c r="D47" s="688" t="s">
        <v>2210</v>
      </c>
      <c r="E47" s="688" t="s">
        <v>2278</v>
      </c>
      <c r="F47" s="688">
        <v>65</v>
      </c>
      <c r="G47" s="301" t="s">
        <v>286</v>
      </c>
      <c r="H47" s="301" t="s">
        <v>286</v>
      </c>
      <c r="I47" s="301" t="s">
        <v>286</v>
      </c>
      <c r="J47" s="301" t="s">
        <v>286</v>
      </c>
      <c r="K47" s="705" t="s">
        <v>2358</v>
      </c>
    </row>
    <row r="48" spans="2:11" ht="43.2" x14ac:dyDescent="0.3">
      <c r="B48" s="301">
        <v>42</v>
      </c>
      <c r="C48" s="688" t="s">
        <v>1057</v>
      </c>
      <c r="D48" s="688" t="s">
        <v>2213</v>
      </c>
      <c r="E48" s="688" t="s">
        <v>2279</v>
      </c>
      <c r="F48" s="688">
        <v>30</v>
      </c>
      <c r="G48" s="301" t="s">
        <v>286</v>
      </c>
      <c r="H48" s="301" t="s">
        <v>286</v>
      </c>
      <c r="I48" s="301" t="s">
        <v>286</v>
      </c>
      <c r="J48" s="301" t="s">
        <v>286</v>
      </c>
      <c r="K48" s="705" t="s">
        <v>2358</v>
      </c>
    </row>
    <row r="49" spans="2:11" ht="43.2" x14ac:dyDescent="0.3">
      <c r="B49" s="301">
        <v>43</v>
      </c>
      <c r="C49" s="688" t="s">
        <v>1057</v>
      </c>
      <c r="D49" s="688" t="s">
        <v>2248</v>
      </c>
      <c r="E49" s="688" t="s">
        <v>2280</v>
      </c>
      <c r="F49" s="688">
        <v>22</v>
      </c>
      <c r="G49" s="301" t="s">
        <v>286</v>
      </c>
      <c r="H49" s="301" t="s">
        <v>286</v>
      </c>
      <c r="I49" s="301" t="s">
        <v>286</v>
      </c>
      <c r="J49" s="301" t="s">
        <v>286</v>
      </c>
      <c r="K49" s="705" t="s">
        <v>2358</v>
      </c>
    </row>
    <row r="50" spans="2:11" ht="57.6" x14ac:dyDescent="0.3">
      <c r="B50" s="301">
        <v>44</v>
      </c>
      <c r="C50" s="8" t="s">
        <v>2033</v>
      </c>
      <c r="D50" s="8" t="s">
        <v>2241</v>
      </c>
      <c r="E50" s="8" t="s">
        <v>2273</v>
      </c>
      <c r="F50" s="8">
        <v>55</v>
      </c>
      <c r="G50" s="301" t="s">
        <v>286</v>
      </c>
      <c r="H50" s="301" t="s">
        <v>286</v>
      </c>
      <c r="I50" s="301" t="s">
        <v>286</v>
      </c>
      <c r="J50" s="301" t="s">
        <v>286</v>
      </c>
      <c r="K50" s="705" t="s">
        <v>2358</v>
      </c>
    </row>
    <row r="51" spans="2:11" ht="57.6" x14ac:dyDescent="0.3">
      <c r="B51" s="301">
        <v>45</v>
      </c>
      <c r="C51" s="8" t="s">
        <v>2033</v>
      </c>
      <c r="D51" s="8" t="s">
        <v>2242</v>
      </c>
      <c r="E51" s="8" t="s">
        <v>2281</v>
      </c>
      <c r="F51" s="8">
        <v>65</v>
      </c>
      <c r="G51" s="301" t="s">
        <v>286</v>
      </c>
      <c r="H51" s="301" t="s">
        <v>286</v>
      </c>
      <c r="I51" s="301" t="s">
        <v>286</v>
      </c>
      <c r="J51" s="301" t="s">
        <v>286</v>
      </c>
      <c r="K51" s="705" t="s">
        <v>2358</v>
      </c>
    </row>
    <row r="52" spans="2:11" ht="57.6" x14ac:dyDescent="0.3">
      <c r="B52" s="301">
        <v>46</v>
      </c>
      <c r="C52" s="8" t="s">
        <v>2033</v>
      </c>
      <c r="D52" s="8" t="s">
        <v>2244</v>
      </c>
      <c r="E52" s="8" t="s">
        <v>2282</v>
      </c>
      <c r="F52" s="8">
        <v>28</v>
      </c>
      <c r="G52" s="301" t="s">
        <v>286</v>
      </c>
      <c r="H52" s="301" t="s">
        <v>286</v>
      </c>
      <c r="I52" s="301" t="s">
        <v>286</v>
      </c>
      <c r="J52" s="301" t="s">
        <v>286</v>
      </c>
      <c r="K52" s="705" t="s">
        <v>2358</v>
      </c>
    </row>
    <row r="53" spans="2:11" ht="43.2" x14ac:dyDescent="0.3">
      <c r="B53" s="301">
        <v>47</v>
      </c>
      <c r="C53" s="688" t="s">
        <v>2219</v>
      </c>
      <c r="D53" s="688" t="s">
        <v>2208</v>
      </c>
      <c r="E53" s="688" t="s">
        <v>2283</v>
      </c>
      <c r="F53" s="688">
        <v>29</v>
      </c>
      <c r="G53" s="301" t="s">
        <v>286</v>
      </c>
      <c r="H53" s="301" t="s">
        <v>286</v>
      </c>
      <c r="I53" s="301" t="s">
        <v>286</v>
      </c>
      <c r="J53" s="301" t="s">
        <v>286</v>
      </c>
      <c r="K53" s="705" t="s">
        <v>2358</v>
      </c>
    </row>
    <row r="54" spans="2:11" ht="43.2" x14ac:dyDescent="0.3">
      <c r="B54" s="301">
        <v>48</v>
      </c>
      <c r="C54" s="700" t="s">
        <v>2046</v>
      </c>
      <c r="D54" s="700" t="s">
        <v>2240</v>
      </c>
      <c r="E54" s="700"/>
      <c r="F54" s="700">
        <v>24</v>
      </c>
      <c r="G54" s="301" t="s">
        <v>286</v>
      </c>
      <c r="H54" s="301" t="s">
        <v>286</v>
      </c>
      <c r="I54" s="301" t="s">
        <v>286</v>
      </c>
      <c r="J54" s="301" t="s">
        <v>286</v>
      </c>
      <c r="K54" s="705" t="s">
        <v>2358</v>
      </c>
    </row>
    <row r="55" spans="2:11" ht="43.2" x14ac:dyDescent="0.3">
      <c r="B55" s="301">
        <v>49</v>
      </c>
      <c r="C55" s="8" t="s">
        <v>2046</v>
      </c>
      <c r="D55" s="8" t="s">
        <v>2241</v>
      </c>
      <c r="E55" s="8" t="s">
        <v>2284</v>
      </c>
      <c r="F55" s="8">
        <v>38</v>
      </c>
      <c r="G55" s="301" t="s">
        <v>286</v>
      </c>
      <c r="H55" s="301" t="s">
        <v>286</v>
      </c>
      <c r="I55" s="301" t="s">
        <v>286</v>
      </c>
      <c r="J55" s="301" t="s">
        <v>286</v>
      </c>
      <c r="K55" s="705" t="s">
        <v>2358</v>
      </c>
    </row>
    <row r="56" spans="2:11" ht="43.2" x14ac:dyDescent="0.3">
      <c r="B56" s="301">
        <v>50</v>
      </c>
      <c r="C56" s="8" t="s">
        <v>2046</v>
      </c>
      <c r="D56" s="8" t="s">
        <v>2242</v>
      </c>
      <c r="E56" s="8" t="s">
        <v>2255</v>
      </c>
      <c r="F56" s="8">
        <v>14</v>
      </c>
      <c r="G56" s="301" t="s">
        <v>286</v>
      </c>
      <c r="H56" s="301" t="s">
        <v>286</v>
      </c>
      <c r="I56" s="301" t="s">
        <v>286</v>
      </c>
      <c r="J56" s="301" t="s">
        <v>286</v>
      </c>
      <c r="K56" s="705" t="s">
        <v>2358</v>
      </c>
    </row>
    <row r="57" spans="2:11" ht="100.8" x14ac:dyDescent="0.3">
      <c r="B57" s="301">
        <v>51</v>
      </c>
      <c r="C57" s="8" t="s">
        <v>2039</v>
      </c>
      <c r="D57" s="8" t="s">
        <v>2242</v>
      </c>
      <c r="E57" s="8" t="s">
        <v>2285</v>
      </c>
      <c r="F57" s="8">
        <v>24</v>
      </c>
      <c r="G57" s="301" t="s">
        <v>286</v>
      </c>
      <c r="H57" s="301" t="s">
        <v>286</v>
      </c>
      <c r="I57" s="301" t="s">
        <v>286</v>
      </c>
      <c r="J57" s="301" t="s">
        <v>286</v>
      </c>
      <c r="K57" s="705" t="s">
        <v>2358</v>
      </c>
    </row>
    <row r="58" spans="2:11" ht="43.2" x14ac:dyDescent="0.3">
      <c r="B58" s="301">
        <v>52</v>
      </c>
      <c r="C58" s="8" t="s">
        <v>2220</v>
      </c>
      <c r="D58" s="8" t="s">
        <v>2241</v>
      </c>
      <c r="E58" s="8" t="s">
        <v>2270</v>
      </c>
      <c r="F58" s="8">
        <v>15</v>
      </c>
      <c r="G58" s="301" t="s">
        <v>286</v>
      </c>
      <c r="H58" s="301" t="s">
        <v>286</v>
      </c>
      <c r="I58" s="301" t="s">
        <v>286</v>
      </c>
      <c r="J58" s="301" t="s">
        <v>286</v>
      </c>
      <c r="K58" s="705" t="s">
        <v>2358</v>
      </c>
    </row>
    <row r="59" spans="2:11" ht="43.2" x14ac:dyDescent="0.3">
      <c r="B59" s="301">
        <v>53</v>
      </c>
      <c r="C59" s="8" t="s">
        <v>2034</v>
      </c>
      <c r="D59" s="8" t="s">
        <v>2241</v>
      </c>
      <c r="E59" s="8" t="s">
        <v>2274</v>
      </c>
      <c r="F59" s="8">
        <v>66</v>
      </c>
      <c r="G59" s="301" t="s">
        <v>286</v>
      </c>
      <c r="H59" s="301" t="s">
        <v>286</v>
      </c>
      <c r="I59" s="301" t="s">
        <v>286</v>
      </c>
      <c r="J59" s="301" t="s">
        <v>286</v>
      </c>
      <c r="K59" s="705" t="s">
        <v>2358</v>
      </c>
    </row>
    <row r="60" spans="2:11" ht="43.2" x14ac:dyDescent="0.3">
      <c r="B60" s="301">
        <v>54</v>
      </c>
      <c r="C60" s="8" t="s">
        <v>2034</v>
      </c>
      <c r="D60" s="8" t="s">
        <v>2242</v>
      </c>
      <c r="E60" s="8" t="s">
        <v>2259</v>
      </c>
      <c r="F60" s="8">
        <v>60</v>
      </c>
      <c r="G60" s="301" t="s">
        <v>286</v>
      </c>
      <c r="H60" s="301" t="s">
        <v>286</v>
      </c>
      <c r="I60" s="301" t="s">
        <v>286</v>
      </c>
      <c r="J60" s="301" t="s">
        <v>286</v>
      </c>
      <c r="K60" s="705" t="s">
        <v>2358</v>
      </c>
    </row>
    <row r="61" spans="2:11" ht="43.2" x14ac:dyDescent="0.3">
      <c r="B61" s="301">
        <v>55</v>
      </c>
      <c r="C61" s="8" t="s">
        <v>2034</v>
      </c>
      <c r="D61" s="8" t="s">
        <v>2244</v>
      </c>
      <c r="E61" s="8" t="s">
        <v>2286</v>
      </c>
      <c r="F61" s="8">
        <v>58</v>
      </c>
      <c r="G61" s="301" t="s">
        <v>286</v>
      </c>
      <c r="H61" s="301" t="s">
        <v>286</v>
      </c>
      <c r="I61" s="301" t="s">
        <v>286</v>
      </c>
      <c r="J61" s="301" t="s">
        <v>286</v>
      </c>
      <c r="K61" s="705" t="s">
        <v>2358</v>
      </c>
    </row>
    <row r="62" spans="2:11" ht="43.2" x14ac:dyDescent="0.3">
      <c r="B62" s="301">
        <v>56</v>
      </c>
      <c r="C62" s="8" t="s">
        <v>2034</v>
      </c>
      <c r="D62" s="8" t="s">
        <v>2247</v>
      </c>
      <c r="E62" s="8" t="s">
        <v>2287</v>
      </c>
      <c r="F62" s="8">
        <v>65</v>
      </c>
      <c r="G62" s="301" t="s">
        <v>286</v>
      </c>
      <c r="H62" s="301" t="s">
        <v>286</v>
      </c>
      <c r="I62" s="301" t="s">
        <v>286</v>
      </c>
      <c r="J62" s="301" t="s">
        <v>286</v>
      </c>
      <c r="K62" s="705" t="s">
        <v>2358</v>
      </c>
    </row>
    <row r="63" spans="2:11" ht="43.2" x14ac:dyDescent="0.3">
      <c r="B63" s="301">
        <v>57</v>
      </c>
      <c r="C63" s="8" t="s">
        <v>1867</v>
      </c>
      <c r="D63" s="8" t="s">
        <v>2241</v>
      </c>
      <c r="E63" s="8" t="s">
        <v>2286</v>
      </c>
      <c r="F63" s="8">
        <v>50</v>
      </c>
      <c r="G63" s="301" t="s">
        <v>286</v>
      </c>
      <c r="H63" s="301" t="s">
        <v>286</v>
      </c>
      <c r="I63" s="301" t="s">
        <v>286</v>
      </c>
      <c r="J63" s="301" t="s">
        <v>286</v>
      </c>
      <c r="K63" s="705" t="s">
        <v>2358</v>
      </c>
    </row>
    <row r="64" spans="2:11" ht="43.2" x14ac:dyDescent="0.3">
      <c r="B64" s="301">
        <v>58</v>
      </c>
      <c r="C64" s="8" t="s">
        <v>1867</v>
      </c>
      <c r="D64" s="8" t="s">
        <v>2242</v>
      </c>
      <c r="E64" s="8" t="s">
        <v>2254</v>
      </c>
      <c r="F64" s="8">
        <v>30</v>
      </c>
      <c r="G64" s="301" t="s">
        <v>286</v>
      </c>
      <c r="H64" s="301" t="s">
        <v>286</v>
      </c>
      <c r="I64" s="301" t="s">
        <v>286</v>
      </c>
      <c r="J64" s="301" t="s">
        <v>286</v>
      </c>
      <c r="K64" s="705" t="s">
        <v>2358</v>
      </c>
    </row>
    <row r="65" spans="2:11" ht="43.2" x14ac:dyDescent="0.3">
      <c r="B65" s="301">
        <v>59</v>
      </c>
      <c r="C65" s="8" t="s">
        <v>1867</v>
      </c>
      <c r="D65" s="8" t="s">
        <v>2244</v>
      </c>
      <c r="E65" s="8" t="s">
        <v>2288</v>
      </c>
      <c r="F65" s="8">
        <v>29</v>
      </c>
      <c r="G65" s="301" t="s">
        <v>286</v>
      </c>
      <c r="H65" s="301" t="s">
        <v>286</v>
      </c>
      <c r="I65" s="301" t="s">
        <v>286</v>
      </c>
      <c r="J65" s="301" t="s">
        <v>286</v>
      </c>
      <c r="K65" s="705" t="s">
        <v>2358</v>
      </c>
    </row>
    <row r="66" spans="2:11" ht="43.2" x14ac:dyDescent="0.3">
      <c r="B66" s="301">
        <v>60</v>
      </c>
      <c r="C66" s="700" t="s">
        <v>2221</v>
      </c>
      <c r="D66" s="700" t="s">
        <v>2240</v>
      </c>
      <c r="E66" s="700"/>
      <c r="F66" s="700">
        <v>26</v>
      </c>
      <c r="G66" s="301" t="s">
        <v>286</v>
      </c>
      <c r="H66" s="301" t="s">
        <v>286</v>
      </c>
      <c r="I66" s="301" t="s">
        <v>286</v>
      </c>
      <c r="J66" s="301" t="s">
        <v>286</v>
      </c>
      <c r="K66" s="705" t="s">
        <v>2358</v>
      </c>
    </row>
    <row r="67" spans="2:11" ht="43.2" x14ac:dyDescent="0.3">
      <c r="B67" s="301">
        <v>61</v>
      </c>
      <c r="C67" s="8" t="s">
        <v>2221</v>
      </c>
      <c r="D67" s="8" t="s">
        <v>2241</v>
      </c>
      <c r="E67" s="8" t="s">
        <v>2265</v>
      </c>
      <c r="F67" s="8">
        <v>68</v>
      </c>
      <c r="G67" s="301" t="s">
        <v>286</v>
      </c>
      <c r="H67" s="301" t="s">
        <v>286</v>
      </c>
      <c r="I67" s="301" t="s">
        <v>286</v>
      </c>
      <c r="J67" s="301" t="s">
        <v>286</v>
      </c>
      <c r="K67" s="705" t="s">
        <v>2358</v>
      </c>
    </row>
    <row r="68" spans="2:11" ht="43.2" x14ac:dyDescent="0.3">
      <c r="B68" s="301">
        <v>62</v>
      </c>
      <c r="C68" s="8" t="s">
        <v>2040</v>
      </c>
      <c r="D68" s="8" t="s">
        <v>2241</v>
      </c>
      <c r="E68" s="8" t="s">
        <v>2256</v>
      </c>
      <c r="F68" s="8">
        <v>47</v>
      </c>
      <c r="G68" s="301" t="s">
        <v>286</v>
      </c>
      <c r="H68" s="301" t="s">
        <v>286</v>
      </c>
      <c r="I68" s="301" t="s">
        <v>286</v>
      </c>
      <c r="J68" s="301" t="s">
        <v>286</v>
      </c>
      <c r="K68" s="705" t="s">
        <v>2358</v>
      </c>
    </row>
    <row r="69" spans="2:11" ht="57.6" x14ac:dyDescent="0.3">
      <c r="B69" s="301">
        <v>63</v>
      </c>
      <c r="C69" s="8" t="s">
        <v>2040</v>
      </c>
      <c r="D69" s="8" t="s">
        <v>2242</v>
      </c>
      <c r="E69" s="8" t="s">
        <v>2289</v>
      </c>
      <c r="F69" s="8">
        <v>30</v>
      </c>
      <c r="G69" s="301" t="s">
        <v>286</v>
      </c>
      <c r="H69" s="301" t="s">
        <v>286</v>
      </c>
      <c r="I69" s="301" t="s">
        <v>286</v>
      </c>
      <c r="J69" s="301" t="s">
        <v>286</v>
      </c>
      <c r="K69" s="705" t="s">
        <v>2358</v>
      </c>
    </row>
    <row r="70" spans="2:11" ht="43.2" x14ac:dyDescent="0.3">
      <c r="B70" s="301">
        <v>64</v>
      </c>
      <c r="C70" s="8" t="s">
        <v>2040</v>
      </c>
      <c r="D70" s="8" t="s">
        <v>2244</v>
      </c>
      <c r="E70" s="8" t="s">
        <v>2276</v>
      </c>
      <c r="F70" s="8">
        <v>26</v>
      </c>
      <c r="G70" s="301" t="s">
        <v>286</v>
      </c>
      <c r="H70" s="301" t="s">
        <v>286</v>
      </c>
      <c r="I70" s="301" t="s">
        <v>286</v>
      </c>
      <c r="J70" s="301" t="s">
        <v>286</v>
      </c>
      <c r="K70" s="705" t="s">
        <v>2358</v>
      </c>
    </row>
    <row r="71" spans="2:11" ht="43.2" x14ac:dyDescent="0.3">
      <c r="B71" s="301">
        <v>65</v>
      </c>
      <c r="C71" s="688" t="s">
        <v>2222</v>
      </c>
      <c r="D71" s="688" t="s">
        <v>2208</v>
      </c>
      <c r="E71" s="688" t="s">
        <v>2290</v>
      </c>
      <c r="F71" s="688">
        <v>65</v>
      </c>
      <c r="G71" s="301" t="s">
        <v>286</v>
      </c>
      <c r="H71" s="301" t="s">
        <v>286</v>
      </c>
      <c r="I71" s="301" t="s">
        <v>286</v>
      </c>
      <c r="J71" s="301" t="s">
        <v>286</v>
      </c>
      <c r="K71" s="705" t="s">
        <v>2358</v>
      </c>
    </row>
    <row r="72" spans="2:11" ht="43.2" x14ac:dyDescent="0.3">
      <c r="B72" s="301">
        <v>66</v>
      </c>
      <c r="C72" s="8" t="s">
        <v>1885</v>
      </c>
      <c r="D72" s="8" t="s">
        <v>2241</v>
      </c>
      <c r="E72" s="8" t="s">
        <v>2291</v>
      </c>
      <c r="F72" s="8">
        <v>51</v>
      </c>
      <c r="G72" s="301" t="s">
        <v>286</v>
      </c>
      <c r="H72" s="301" t="s">
        <v>286</v>
      </c>
      <c r="I72" s="301" t="s">
        <v>286</v>
      </c>
      <c r="J72" s="301" t="s">
        <v>286</v>
      </c>
      <c r="K72" s="705" t="s">
        <v>2358</v>
      </c>
    </row>
    <row r="73" spans="2:11" ht="43.2" x14ac:dyDescent="0.3">
      <c r="B73" s="301">
        <v>67</v>
      </c>
      <c r="C73" s="8" t="s">
        <v>1885</v>
      </c>
      <c r="D73" s="8" t="s">
        <v>2242</v>
      </c>
      <c r="E73" s="8" t="s">
        <v>2270</v>
      </c>
      <c r="F73" s="8">
        <v>30</v>
      </c>
      <c r="G73" s="301" t="s">
        <v>286</v>
      </c>
      <c r="H73" s="301" t="s">
        <v>286</v>
      </c>
      <c r="I73" s="301" t="s">
        <v>286</v>
      </c>
      <c r="J73" s="301" t="s">
        <v>286</v>
      </c>
      <c r="K73" s="705" t="s">
        <v>2358</v>
      </c>
    </row>
    <row r="74" spans="2:11" ht="43.2" x14ac:dyDescent="0.3">
      <c r="B74" s="301">
        <v>68</v>
      </c>
      <c r="C74" s="8" t="s">
        <v>1885</v>
      </c>
      <c r="D74" s="8" t="s">
        <v>2244</v>
      </c>
      <c r="E74" s="8" t="s">
        <v>2292</v>
      </c>
      <c r="F74" s="8">
        <v>29</v>
      </c>
      <c r="G74" s="301" t="s">
        <v>286</v>
      </c>
      <c r="H74" s="301" t="s">
        <v>286</v>
      </c>
      <c r="I74" s="301" t="s">
        <v>286</v>
      </c>
      <c r="J74" s="301" t="s">
        <v>286</v>
      </c>
      <c r="K74" s="705" t="s">
        <v>2358</v>
      </c>
    </row>
    <row r="75" spans="2:11" ht="43.2" x14ac:dyDescent="0.3">
      <c r="B75" s="301">
        <v>69</v>
      </c>
      <c r="C75" s="8" t="s">
        <v>1885</v>
      </c>
      <c r="D75" s="8" t="s">
        <v>2247</v>
      </c>
      <c r="E75" s="8" t="s">
        <v>2293</v>
      </c>
      <c r="F75" s="8">
        <v>50</v>
      </c>
      <c r="G75" s="301" t="s">
        <v>286</v>
      </c>
      <c r="H75" s="301" t="s">
        <v>286</v>
      </c>
      <c r="I75" s="301" t="s">
        <v>286</v>
      </c>
      <c r="J75" s="301" t="s">
        <v>286</v>
      </c>
      <c r="K75" s="705" t="s">
        <v>2358</v>
      </c>
    </row>
    <row r="76" spans="2:11" ht="43.2" x14ac:dyDescent="0.3">
      <c r="B76" s="301">
        <v>70</v>
      </c>
      <c r="C76" s="8" t="s">
        <v>1885</v>
      </c>
      <c r="D76" s="8" t="s">
        <v>2249</v>
      </c>
      <c r="E76" s="8" t="s">
        <v>2293</v>
      </c>
      <c r="F76" s="8">
        <v>40</v>
      </c>
      <c r="G76" s="301" t="s">
        <v>286</v>
      </c>
      <c r="H76" s="301" t="s">
        <v>286</v>
      </c>
      <c r="I76" s="301" t="s">
        <v>286</v>
      </c>
      <c r="J76" s="301" t="s">
        <v>286</v>
      </c>
      <c r="K76" s="705" t="s">
        <v>2358</v>
      </c>
    </row>
    <row r="77" spans="2:11" ht="43.2" x14ac:dyDescent="0.3">
      <c r="B77" s="301">
        <v>71</v>
      </c>
      <c r="C77" s="688" t="s">
        <v>2035</v>
      </c>
      <c r="D77" s="688" t="s">
        <v>2207</v>
      </c>
      <c r="E77" s="688" t="s">
        <v>2294</v>
      </c>
      <c r="F77" s="688">
        <v>60</v>
      </c>
      <c r="G77" s="301" t="s">
        <v>286</v>
      </c>
      <c r="H77" s="301" t="s">
        <v>286</v>
      </c>
      <c r="I77" s="301" t="s">
        <v>286</v>
      </c>
      <c r="J77" s="301" t="s">
        <v>286</v>
      </c>
      <c r="K77" s="705" t="s">
        <v>2358</v>
      </c>
    </row>
    <row r="78" spans="2:11" ht="43.2" x14ac:dyDescent="0.3">
      <c r="B78" s="301">
        <v>72</v>
      </c>
      <c r="C78" s="688" t="s">
        <v>2035</v>
      </c>
      <c r="D78" s="688" t="s">
        <v>2208</v>
      </c>
      <c r="E78" s="688" t="s">
        <v>2295</v>
      </c>
      <c r="F78" s="688">
        <v>65</v>
      </c>
      <c r="G78" s="301" t="s">
        <v>286</v>
      </c>
      <c r="H78" s="301" t="s">
        <v>286</v>
      </c>
      <c r="I78" s="301" t="s">
        <v>286</v>
      </c>
      <c r="J78" s="301" t="s">
        <v>286</v>
      </c>
      <c r="K78" s="705" t="s">
        <v>2358</v>
      </c>
    </row>
    <row r="79" spans="2:11" ht="43.2" x14ac:dyDescent="0.3">
      <c r="B79" s="301">
        <v>73</v>
      </c>
      <c r="C79" s="688" t="s">
        <v>2035</v>
      </c>
      <c r="D79" s="688" t="s">
        <v>2210</v>
      </c>
      <c r="E79" s="688" t="s">
        <v>2296</v>
      </c>
      <c r="F79" s="688">
        <v>59</v>
      </c>
      <c r="G79" s="301" t="s">
        <v>286</v>
      </c>
      <c r="H79" s="301" t="s">
        <v>286</v>
      </c>
      <c r="I79" s="301" t="s">
        <v>286</v>
      </c>
      <c r="J79" s="301" t="s">
        <v>286</v>
      </c>
      <c r="K79" s="705" t="s">
        <v>2358</v>
      </c>
    </row>
    <row r="80" spans="2:11" ht="43.2" x14ac:dyDescent="0.3">
      <c r="B80" s="301">
        <v>74</v>
      </c>
      <c r="C80" s="688" t="s">
        <v>2035</v>
      </c>
      <c r="D80" s="688" t="s">
        <v>2211</v>
      </c>
      <c r="E80" s="688" t="s">
        <v>2297</v>
      </c>
      <c r="F80" s="688">
        <v>34</v>
      </c>
      <c r="G80" s="301" t="s">
        <v>286</v>
      </c>
      <c r="H80" s="301" t="s">
        <v>286</v>
      </c>
      <c r="I80" s="301" t="s">
        <v>286</v>
      </c>
      <c r="J80" s="301" t="s">
        <v>286</v>
      </c>
      <c r="K80" s="705" t="s">
        <v>2358</v>
      </c>
    </row>
    <row r="81" spans="2:11" ht="43.2" x14ac:dyDescent="0.3">
      <c r="B81" s="301">
        <v>75</v>
      </c>
      <c r="C81" s="688" t="s">
        <v>2035</v>
      </c>
      <c r="D81" s="688" t="s">
        <v>2212</v>
      </c>
      <c r="E81" s="688" t="s">
        <v>2298</v>
      </c>
      <c r="F81" s="688">
        <v>14</v>
      </c>
      <c r="G81" s="301" t="s">
        <v>286</v>
      </c>
      <c r="H81" s="301" t="s">
        <v>286</v>
      </c>
      <c r="I81" s="301" t="s">
        <v>286</v>
      </c>
      <c r="J81" s="301" t="s">
        <v>286</v>
      </c>
      <c r="K81" s="705" t="s">
        <v>2358</v>
      </c>
    </row>
    <row r="82" spans="2:11" ht="43.2" x14ac:dyDescent="0.3">
      <c r="B82" s="301">
        <v>76</v>
      </c>
      <c r="C82" s="688" t="s">
        <v>2035</v>
      </c>
      <c r="D82" s="688" t="s">
        <v>2250</v>
      </c>
      <c r="E82" s="688" t="s">
        <v>2295</v>
      </c>
      <c r="F82" s="688">
        <v>45</v>
      </c>
      <c r="G82" s="301" t="s">
        <v>286</v>
      </c>
      <c r="H82" s="301" t="s">
        <v>286</v>
      </c>
      <c r="I82" s="301" t="s">
        <v>286</v>
      </c>
      <c r="J82" s="301" t="s">
        <v>286</v>
      </c>
      <c r="K82" s="705" t="s">
        <v>2358</v>
      </c>
    </row>
    <row r="83" spans="2:11" ht="43.2" x14ac:dyDescent="0.3">
      <c r="B83" s="301">
        <v>77</v>
      </c>
      <c r="C83" s="688" t="s">
        <v>2035</v>
      </c>
      <c r="D83" s="688" t="s">
        <v>2251</v>
      </c>
      <c r="E83" s="688" t="s">
        <v>2299</v>
      </c>
      <c r="F83" s="688">
        <v>75</v>
      </c>
      <c r="G83" s="301" t="s">
        <v>286</v>
      </c>
      <c r="H83" s="301" t="s">
        <v>286</v>
      </c>
      <c r="I83" s="301" t="s">
        <v>286</v>
      </c>
      <c r="J83" s="301" t="s">
        <v>286</v>
      </c>
      <c r="K83" s="705" t="s">
        <v>2358</v>
      </c>
    </row>
    <row r="84" spans="2:11" ht="43.2" x14ac:dyDescent="0.3">
      <c r="B84" s="301">
        <v>78</v>
      </c>
      <c r="C84" s="688" t="s">
        <v>2223</v>
      </c>
      <c r="D84" s="688" t="s">
        <v>2252</v>
      </c>
      <c r="E84" s="688" t="s">
        <v>2300</v>
      </c>
      <c r="F84" s="688">
        <v>64</v>
      </c>
      <c r="G84" s="301" t="s">
        <v>286</v>
      </c>
      <c r="H84" s="301" t="s">
        <v>286</v>
      </c>
      <c r="I84" s="301" t="s">
        <v>286</v>
      </c>
      <c r="J84" s="301" t="s">
        <v>286</v>
      </c>
      <c r="K84" s="705" t="s">
        <v>2358</v>
      </c>
    </row>
    <row r="85" spans="2:11" ht="43.2" x14ac:dyDescent="0.3">
      <c r="B85" s="301">
        <v>79</v>
      </c>
      <c r="C85" s="688" t="s">
        <v>2036</v>
      </c>
      <c r="D85" s="688" t="s">
        <v>2248</v>
      </c>
      <c r="E85" s="688" t="s">
        <v>2301</v>
      </c>
      <c r="F85" s="688">
        <v>60</v>
      </c>
      <c r="G85" s="301" t="s">
        <v>286</v>
      </c>
      <c r="H85" s="301" t="s">
        <v>286</v>
      </c>
      <c r="I85" s="301" t="s">
        <v>286</v>
      </c>
      <c r="J85" s="301" t="s">
        <v>286</v>
      </c>
      <c r="K85" s="705" t="s">
        <v>2358</v>
      </c>
    </row>
    <row r="86" spans="2:11" ht="72" x14ac:dyDescent="0.3">
      <c r="B86" s="301">
        <v>80</v>
      </c>
      <c r="C86" s="688" t="s">
        <v>2036</v>
      </c>
      <c r="D86" s="688" t="s">
        <v>2245</v>
      </c>
      <c r="E86" s="688" t="s">
        <v>2302</v>
      </c>
      <c r="F86" s="688">
        <v>66</v>
      </c>
      <c r="G86" s="301" t="s">
        <v>286</v>
      </c>
      <c r="H86" s="301" t="s">
        <v>286</v>
      </c>
      <c r="I86" s="301" t="s">
        <v>286</v>
      </c>
      <c r="J86" s="301" t="s">
        <v>286</v>
      </c>
      <c r="K86" s="705" t="s">
        <v>2358</v>
      </c>
    </row>
    <row r="87" spans="2:11" ht="43.2" x14ac:dyDescent="0.3">
      <c r="B87" s="301">
        <v>81</v>
      </c>
      <c r="C87" s="688" t="s">
        <v>2036</v>
      </c>
      <c r="D87" s="688" t="s">
        <v>2253</v>
      </c>
      <c r="E87" s="688" t="s">
        <v>2303</v>
      </c>
      <c r="F87" s="688">
        <v>19</v>
      </c>
      <c r="G87" s="301" t="s">
        <v>286</v>
      </c>
      <c r="H87" s="301" t="s">
        <v>286</v>
      </c>
      <c r="I87" s="301" t="s">
        <v>286</v>
      </c>
      <c r="J87" s="301" t="s">
        <v>286</v>
      </c>
      <c r="K87" s="705" t="s">
        <v>2358</v>
      </c>
    </row>
    <row r="88" spans="2:11" ht="57.6" x14ac:dyDescent="0.3">
      <c r="B88" s="301">
        <v>82</v>
      </c>
      <c r="C88" s="8" t="s">
        <v>2224</v>
      </c>
      <c r="D88" s="8" t="s">
        <v>2241</v>
      </c>
      <c r="E88" s="8" t="s">
        <v>2281</v>
      </c>
      <c r="F88" s="8">
        <v>6</v>
      </c>
      <c r="G88" s="301" t="s">
        <v>286</v>
      </c>
      <c r="H88" s="301" t="s">
        <v>286</v>
      </c>
      <c r="I88" s="301" t="s">
        <v>286</v>
      </c>
      <c r="J88" s="301" t="s">
        <v>286</v>
      </c>
      <c r="K88" s="705" t="s">
        <v>2358</v>
      </c>
    </row>
    <row r="89" spans="2:11" ht="57.6" x14ac:dyDescent="0.3">
      <c r="B89" s="301">
        <v>83</v>
      </c>
      <c r="C89" s="8" t="s">
        <v>2041</v>
      </c>
      <c r="D89" s="8" t="s">
        <v>2241</v>
      </c>
      <c r="E89" s="8" t="s">
        <v>2289</v>
      </c>
      <c r="F89" s="8">
        <v>38</v>
      </c>
      <c r="G89" s="301" t="s">
        <v>286</v>
      </c>
      <c r="H89" s="301" t="s">
        <v>286</v>
      </c>
      <c r="I89" s="301" t="s">
        <v>286</v>
      </c>
      <c r="J89" s="301" t="s">
        <v>286</v>
      </c>
      <c r="K89" s="705" t="s">
        <v>2358</v>
      </c>
    </row>
    <row r="90" spans="2:11" ht="43.2" x14ac:dyDescent="0.3">
      <c r="B90" s="301">
        <v>84</v>
      </c>
      <c r="C90" s="8" t="s">
        <v>2041</v>
      </c>
      <c r="D90" s="8" t="s">
        <v>2242</v>
      </c>
      <c r="E90" s="8" t="s">
        <v>2270</v>
      </c>
      <c r="F90" s="8">
        <v>19</v>
      </c>
      <c r="G90" s="301" t="s">
        <v>286</v>
      </c>
      <c r="H90" s="301" t="s">
        <v>286</v>
      </c>
      <c r="I90" s="301" t="s">
        <v>286</v>
      </c>
      <c r="J90" s="301" t="s">
        <v>286</v>
      </c>
      <c r="K90" s="705" t="s">
        <v>2358</v>
      </c>
    </row>
    <row r="91" spans="2:11" ht="57.6" x14ac:dyDescent="0.3">
      <c r="B91" s="301">
        <v>85</v>
      </c>
      <c r="C91" s="8" t="s">
        <v>2041</v>
      </c>
      <c r="D91" s="8" t="s">
        <v>2244</v>
      </c>
      <c r="E91" s="8" t="s">
        <v>2304</v>
      </c>
      <c r="F91" s="8">
        <v>45</v>
      </c>
      <c r="G91" s="301" t="s">
        <v>286</v>
      </c>
      <c r="H91" s="301" t="s">
        <v>286</v>
      </c>
      <c r="I91" s="301" t="s">
        <v>286</v>
      </c>
      <c r="J91" s="301" t="s">
        <v>286</v>
      </c>
      <c r="K91" s="705" t="s">
        <v>2358</v>
      </c>
    </row>
    <row r="92" spans="2:11" ht="43.2" x14ac:dyDescent="0.3">
      <c r="B92" s="301">
        <v>86</v>
      </c>
      <c r="C92" s="8" t="s">
        <v>2041</v>
      </c>
      <c r="D92" s="8" t="s">
        <v>2247</v>
      </c>
      <c r="E92" s="8" t="s">
        <v>2272</v>
      </c>
      <c r="F92" s="8">
        <v>20</v>
      </c>
      <c r="G92" s="301" t="s">
        <v>286</v>
      </c>
      <c r="H92" s="301" t="s">
        <v>286</v>
      </c>
      <c r="I92" s="301" t="s">
        <v>286</v>
      </c>
      <c r="J92" s="301" t="s">
        <v>286</v>
      </c>
      <c r="K92" s="705" t="s">
        <v>2358</v>
      </c>
    </row>
    <row r="93" spans="2:11" ht="43.2" x14ac:dyDescent="0.3">
      <c r="B93" s="301">
        <v>87</v>
      </c>
      <c r="C93" s="700" t="s">
        <v>2047</v>
      </c>
      <c r="D93" s="700" t="s">
        <v>2240</v>
      </c>
      <c r="E93" s="700"/>
      <c r="F93" s="700">
        <v>36</v>
      </c>
      <c r="G93" s="301" t="s">
        <v>286</v>
      </c>
      <c r="H93" s="301" t="s">
        <v>286</v>
      </c>
      <c r="I93" s="301" t="s">
        <v>286</v>
      </c>
      <c r="J93" s="301" t="s">
        <v>286</v>
      </c>
      <c r="K93" s="705" t="s">
        <v>2358</v>
      </c>
    </row>
    <row r="94" spans="2:11" ht="43.2" x14ac:dyDescent="0.3">
      <c r="B94" s="301">
        <v>88</v>
      </c>
      <c r="C94" s="8" t="s">
        <v>2047</v>
      </c>
      <c r="D94" s="8" t="s">
        <v>2241</v>
      </c>
      <c r="E94" s="8" t="s">
        <v>2275</v>
      </c>
      <c r="F94" s="8">
        <v>41</v>
      </c>
      <c r="G94" s="301" t="s">
        <v>286</v>
      </c>
      <c r="H94" s="301" t="s">
        <v>286</v>
      </c>
      <c r="I94" s="301" t="s">
        <v>286</v>
      </c>
      <c r="J94" s="301" t="s">
        <v>286</v>
      </c>
      <c r="K94" s="705" t="s">
        <v>2358</v>
      </c>
    </row>
    <row r="95" spans="2:11" ht="43.2" x14ac:dyDescent="0.3">
      <c r="B95" s="301">
        <v>89</v>
      </c>
      <c r="C95" s="8" t="s">
        <v>2047</v>
      </c>
      <c r="D95" s="8" t="s">
        <v>2242</v>
      </c>
      <c r="E95" s="8" t="s">
        <v>2255</v>
      </c>
      <c r="F95" s="8">
        <v>24</v>
      </c>
      <c r="G95" s="301" t="s">
        <v>286</v>
      </c>
      <c r="H95" s="301" t="s">
        <v>286</v>
      </c>
      <c r="I95" s="301" t="s">
        <v>286</v>
      </c>
      <c r="J95" s="301" t="s">
        <v>286</v>
      </c>
      <c r="K95" s="705" t="s">
        <v>2358</v>
      </c>
    </row>
    <row r="96" spans="2:11" ht="43.2" x14ac:dyDescent="0.3">
      <c r="B96" s="301">
        <v>90</v>
      </c>
      <c r="C96" s="700" t="s">
        <v>2225</v>
      </c>
      <c r="D96" s="700" t="s">
        <v>2240</v>
      </c>
      <c r="E96" s="700"/>
      <c r="F96" s="700">
        <v>13</v>
      </c>
      <c r="G96" s="301" t="s">
        <v>286</v>
      </c>
      <c r="H96" s="301" t="s">
        <v>286</v>
      </c>
      <c r="I96" s="301" t="s">
        <v>286</v>
      </c>
      <c r="J96" s="301" t="s">
        <v>286</v>
      </c>
      <c r="K96" s="705" t="s">
        <v>2358</v>
      </c>
    </row>
    <row r="97" spans="2:11" ht="43.2" x14ac:dyDescent="0.3">
      <c r="B97" s="301">
        <v>91</v>
      </c>
      <c r="C97" s="8" t="s">
        <v>2225</v>
      </c>
      <c r="D97" s="8" t="s">
        <v>2241</v>
      </c>
      <c r="E97" s="8" t="s">
        <v>2259</v>
      </c>
      <c r="F97" s="8">
        <v>15</v>
      </c>
      <c r="G97" s="301" t="s">
        <v>286</v>
      </c>
      <c r="H97" s="301" t="s">
        <v>286</v>
      </c>
      <c r="I97" s="301" t="s">
        <v>286</v>
      </c>
      <c r="J97" s="301" t="s">
        <v>286</v>
      </c>
      <c r="K97" s="705" t="s">
        <v>2358</v>
      </c>
    </row>
    <row r="98" spans="2:11" ht="100.8" x14ac:dyDescent="0.3">
      <c r="B98" s="301">
        <v>92</v>
      </c>
      <c r="C98" s="700" t="s">
        <v>2007</v>
      </c>
      <c r="D98" s="700" t="s">
        <v>2241</v>
      </c>
      <c r="E98" s="700" t="s">
        <v>2305</v>
      </c>
      <c r="F98" s="700">
        <v>72</v>
      </c>
      <c r="G98" s="301" t="s">
        <v>286</v>
      </c>
      <c r="H98" s="301" t="s">
        <v>286</v>
      </c>
      <c r="I98" s="301" t="s">
        <v>286</v>
      </c>
      <c r="J98" s="301" t="s">
        <v>286</v>
      </c>
      <c r="K98" s="705" t="s">
        <v>2358</v>
      </c>
    </row>
    <row r="99" spans="2:11" ht="43.2" x14ac:dyDescent="0.3">
      <c r="B99" s="301">
        <v>93</v>
      </c>
      <c r="C99" s="8" t="s">
        <v>2226</v>
      </c>
      <c r="D99" s="8" t="s">
        <v>2242</v>
      </c>
      <c r="E99" s="8" t="s">
        <v>2274</v>
      </c>
      <c r="F99" s="8">
        <v>48</v>
      </c>
      <c r="G99" s="301" t="s">
        <v>286</v>
      </c>
      <c r="H99" s="301" t="s">
        <v>286</v>
      </c>
      <c r="I99" s="301" t="s">
        <v>286</v>
      </c>
      <c r="J99" s="301" t="s">
        <v>286</v>
      </c>
      <c r="K99" s="705" t="s">
        <v>2358</v>
      </c>
    </row>
    <row r="100" spans="2:11" ht="57.6" x14ac:dyDescent="0.3">
      <c r="B100" s="301">
        <v>94</v>
      </c>
      <c r="C100" s="8" t="s">
        <v>2031</v>
      </c>
      <c r="D100" s="8" t="s">
        <v>2346</v>
      </c>
      <c r="E100" s="8" t="s">
        <v>2266</v>
      </c>
      <c r="F100" s="8">
        <v>18</v>
      </c>
      <c r="G100" s="301" t="s">
        <v>286</v>
      </c>
      <c r="H100" s="301" t="s">
        <v>286</v>
      </c>
      <c r="I100" s="301" t="s">
        <v>286</v>
      </c>
      <c r="J100" s="301" t="s">
        <v>286</v>
      </c>
      <c r="K100" s="705" t="s">
        <v>2358</v>
      </c>
    </row>
    <row r="101" spans="2:11" ht="43.2" x14ac:dyDescent="0.3">
      <c r="B101" s="301">
        <v>95</v>
      </c>
      <c r="C101" s="8" t="s">
        <v>2042</v>
      </c>
      <c r="D101" s="8" t="s">
        <v>2346</v>
      </c>
      <c r="E101" s="8" t="s">
        <v>2254</v>
      </c>
      <c r="F101" s="8">
        <v>27</v>
      </c>
      <c r="G101" s="301" t="s">
        <v>286</v>
      </c>
      <c r="H101" s="301" t="s">
        <v>286</v>
      </c>
      <c r="I101" s="301" t="s">
        <v>286</v>
      </c>
      <c r="J101" s="301" t="s">
        <v>286</v>
      </c>
      <c r="K101" s="705" t="s">
        <v>2358</v>
      </c>
    </row>
    <row r="102" spans="2:11" ht="57.6" x14ac:dyDescent="0.3">
      <c r="B102" s="301">
        <v>96</v>
      </c>
      <c r="C102" s="8" t="s">
        <v>2043</v>
      </c>
      <c r="D102" s="8" t="s">
        <v>2346</v>
      </c>
      <c r="E102" s="8" t="s">
        <v>2257</v>
      </c>
      <c r="F102" s="8">
        <v>9</v>
      </c>
      <c r="G102" s="301" t="s">
        <v>286</v>
      </c>
      <c r="H102" s="301" t="s">
        <v>286</v>
      </c>
      <c r="I102" s="301" t="s">
        <v>286</v>
      </c>
      <c r="J102" s="301" t="s">
        <v>286</v>
      </c>
      <c r="K102" s="705" t="s">
        <v>2358</v>
      </c>
    </row>
    <row r="103" spans="2:11" ht="43.2" x14ac:dyDescent="0.3">
      <c r="B103" s="301">
        <v>97</v>
      </c>
      <c r="C103" s="8" t="s">
        <v>2037</v>
      </c>
      <c r="D103" s="8" t="s">
        <v>2346</v>
      </c>
      <c r="E103" s="8" t="s">
        <v>2258</v>
      </c>
      <c r="F103" s="8">
        <v>19</v>
      </c>
      <c r="G103" s="301" t="s">
        <v>286</v>
      </c>
      <c r="H103" s="301" t="s">
        <v>286</v>
      </c>
      <c r="I103" s="301" t="s">
        <v>286</v>
      </c>
      <c r="J103" s="301" t="s">
        <v>286</v>
      </c>
      <c r="K103" s="705" t="s">
        <v>2358</v>
      </c>
    </row>
    <row r="104" spans="2:11" ht="43.2" x14ac:dyDescent="0.3">
      <c r="B104" s="301">
        <v>98</v>
      </c>
      <c r="C104" s="8" t="s">
        <v>2044</v>
      </c>
      <c r="D104" s="8" t="s">
        <v>2346</v>
      </c>
      <c r="E104" s="8" t="s">
        <v>2265</v>
      </c>
      <c r="F104" s="8">
        <v>28</v>
      </c>
      <c r="G104" s="301" t="s">
        <v>286</v>
      </c>
      <c r="H104" s="301" t="s">
        <v>286</v>
      </c>
      <c r="I104" s="301" t="s">
        <v>286</v>
      </c>
      <c r="J104" s="301" t="s">
        <v>286</v>
      </c>
      <c r="K104" s="705" t="s">
        <v>2358</v>
      </c>
    </row>
    <row r="105" spans="2:11" ht="57.6" x14ac:dyDescent="0.3">
      <c r="B105" s="301">
        <v>99</v>
      </c>
      <c r="C105" s="8" t="s">
        <v>1865</v>
      </c>
      <c r="D105" s="8" t="s">
        <v>2346</v>
      </c>
      <c r="E105" s="8" t="s">
        <v>2270</v>
      </c>
      <c r="F105" s="8">
        <v>21</v>
      </c>
      <c r="G105" s="301" t="s">
        <v>286</v>
      </c>
      <c r="H105" s="301" t="s">
        <v>286</v>
      </c>
      <c r="I105" s="301" t="s">
        <v>286</v>
      </c>
      <c r="J105" s="301" t="s">
        <v>286</v>
      </c>
      <c r="K105" s="705" t="s">
        <v>2358</v>
      </c>
    </row>
    <row r="106" spans="2:11" ht="57.6" x14ac:dyDescent="0.3">
      <c r="B106" s="301">
        <v>100</v>
      </c>
      <c r="C106" s="8" t="s">
        <v>2038</v>
      </c>
      <c r="D106" s="8" t="s">
        <v>2346</v>
      </c>
      <c r="E106" s="8" t="s">
        <v>2289</v>
      </c>
      <c r="F106" s="8">
        <v>17</v>
      </c>
      <c r="G106" s="301" t="s">
        <v>286</v>
      </c>
      <c r="H106" s="301" t="s">
        <v>286</v>
      </c>
      <c r="I106" s="301" t="s">
        <v>286</v>
      </c>
      <c r="J106" s="301" t="s">
        <v>286</v>
      </c>
      <c r="K106" s="705" t="s">
        <v>2358</v>
      </c>
    </row>
    <row r="107" spans="2:11" ht="43.2" x14ac:dyDescent="0.3">
      <c r="B107" s="301">
        <v>101</v>
      </c>
      <c r="C107" s="8" t="s">
        <v>2006</v>
      </c>
      <c r="D107" s="8" t="s">
        <v>2346</v>
      </c>
      <c r="E107" s="8" t="s">
        <v>2353</v>
      </c>
      <c r="F107" s="8">
        <v>8</v>
      </c>
      <c r="G107" s="301" t="s">
        <v>286</v>
      </c>
      <c r="H107" s="301" t="s">
        <v>286</v>
      </c>
      <c r="I107" s="301" t="s">
        <v>286</v>
      </c>
      <c r="J107" s="301" t="s">
        <v>286</v>
      </c>
      <c r="K107" s="705" t="s">
        <v>2358</v>
      </c>
    </row>
    <row r="108" spans="2:11" ht="43.2" x14ac:dyDescent="0.3">
      <c r="B108" s="301">
        <v>102</v>
      </c>
      <c r="C108" s="8" t="s">
        <v>2032</v>
      </c>
      <c r="D108" s="8" t="s">
        <v>2346</v>
      </c>
      <c r="E108" s="8" t="s">
        <v>2274</v>
      </c>
      <c r="F108" s="8">
        <v>21</v>
      </c>
      <c r="G108" s="301" t="s">
        <v>286</v>
      </c>
      <c r="H108" s="301" t="s">
        <v>286</v>
      </c>
      <c r="I108" s="301" t="s">
        <v>286</v>
      </c>
      <c r="J108" s="301" t="s">
        <v>286</v>
      </c>
      <c r="K108" s="705" t="s">
        <v>2358</v>
      </c>
    </row>
    <row r="109" spans="2:11" ht="43.2" x14ac:dyDescent="0.3">
      <c r="B109" s="301">
        <v>103</v>
      </c>
      <c r="C109" s="8" t="s">
        <v>2045</v>
      </c>
      <c r="D109" s="8" t="s">
        <v>2346</v>
      </c>
      <c r="E109" s="8" t="s">
        <v>2276</v>
      </c>
      <c r="F109" s="8">
        <v>5</v>
      </c>
      <c r="G109" s="301" t="s">
        <v>286</v>
      </c>
      <c r="H109" s="301" t="s">
        <v>286</v>
      </c>
      <c r="I109" s="301" t="s">
        <v>286</v>
      </c>
      <c r="J109" s="301" t="s">
        <v>286</v>
      </c>
      <c r="K109" s="705" t="s">
        <v>2358</v>
      </c>
    </row>
    <row r="110" spans="2:11" ht="57.6" x14ac:dyDescent="0.3">
      <c r="B110" s="301">
        <v>104</v>
      </c>
      <c r="C110" s="8" t="s">
        <v>2344</v>
      </c>
      <c r="D110" s="8" t="s">
        <v>2346</v>
      </c>
      <c r="E110" s="8" t="s">
        <v>2304</v>
      </c>
      <c r="F110" s="8">
        <v>1</v>
      </c>
      <c r="G110" s="301" t="s">
        <v>286</v>
      </c>
      <c r="H110" s="301" t="s">
        <v>286</v>
      </c>
      <c r="I110" s="301" t="s">
        <v>286</v>
      </c>
      <c r="J110" s="301" t="s">
        <v>286</v>
      </c>
      <c r="K110" s="705" t="s">
        <v>2358</v>
      </c>
    </row>
    <row r="111" spans="2:11" ht="100.8" x14ac:dyDescent="0.3">
      <c r="B111" s="301">
        <v>105</v>
      </c>
      <c r="C111" s="700" t="s">
        <v>2048</v>
      </c>
      <c r="D111" s="700" t="s">
        <v>2346</v>
      </c>
      <c r="E111" s="700" t="s">
        <v>2277</v>
      </c>
      <c r="F111" s="700">
        <v>20</v>
      </c>
      <c r="G111" s="301" t="s">
        <v>286</v>
      </c>
      <c r="H111" s="301" t="s">
        <v>286</v>
      </c>
      <c r="I111" s="301" t="s">
        <v>286</v>
      </c>
      <c r="J111" s="301" t="s">
        <v>286</v>
      </c>
      <c r="K111" s="705" t="s">
        <v>2358</v>
      </c>
    </row>
    <row r="112" spans="2:11" ht="43.2" x14ac:dyDescent="0.3">
      <c r="B112" s="301">
        <v>106</v>
      </c>
      <c r="C112" s="688" t="s">
        <v>1057</v>
      </c>
      <c r="D112" s="688" t="s">
        <v>2347</v>
      </c>
      <c r="E112" s="688" t="s">
        <v>2292</v>
      </c>
      <c r="F112" s="688">
        <v>28</v>
      </c>
      <c r="G112" s="301" t="s">
        <v>286</v>
      </c>
      <c r="H112" s="301" t="s">
        <v>286</v>
      </c>
      <c r="I112" s="301" t="s">
        <v>286</v>
      </c>
      <c r="J112" s="301" t="s">
        <v>286</v>
      </c>
      <c r="K112" s="705" t="s">
        <v>2358</v>
      </c>
    </row>
    <row r="113" spans="2:11" ht="57.6" x14ac:dyDescent="0.3">
      <c r="B113" s="301">
        <v>107</v>
      </c>
      <c r="C113" s="8" t="s">
        <v>2033</v>
      </c>
      <c r="D113" s="8" t="s">
        <v>2346</v>
      </c>
      <c r="E113" s="8" t="s">
        <v>2282</v>
      </c>
      <c r="F113" s="8">
        <v>25</v>
      </c>
      <c r="G113" s="301" t="s">
        <v>286</v>
      </c>
      <c r="H113" s="301" t="s">
        <v>286</v>
      </c>
      <c r="I113" s="301" t="s">
        <v>286</v>
      </c>
      <c r="J113" s="301" t="s">
        <v>286</v>
      </c>
      <c r="K113" s="705" t="s">
        <v>2358</v>
      </c>
    </row>
    <row r="114" spans="2:11" ht="43.2" x14ac:dyDescent="0.3">
      <c r="B114" s="301">
        <v>108</v>
      </c>
      <c r="C114" s="8" t="s">
        <v>2046</v>
      </c>
      <c r="D114" s="8" t="s">
        <v>2346</v>
      </c>
      <c r="E114" s="8" t="s">
        <v>2284</v>
      </c>
      <c r="F114" s="8">
        <v>14</v>
      </c>
      <c r="G114" s="301" t="s">
        <v>286</v>
      </c>
      <c r="H114" s="301" t="s">
        <v>286</v>
      </c>
      <c r="I114" s="301" t="s">
        <v>286</v>
      </c>
      <c r="J114" s="301" t="s">
        <v>286</v>
      </c>
      <c r="K114" s="705" t="s">
        <v>2358</v>
      </c>
    </row>
    <row r="115" spans="2:11" ht="57.6" x14ac:dyDescent="0.3">
      <c r="B115" s="301">
        <v>109</v>
      </c>
      <c r="C115" s="8" t="s">
        <v>2039</v>
      </c>
      <c r="D115" s="8" t="s">
        <v>2346</v>
      </c>
      <c r="E115" s="8" t="s">
        <v>2304</v>
      </c>
      <c r="F115" s="8">
        <v>6</v>
      </c>
      <c r="G115" s="301" t="s">
        <v>286</v>
      </c>
      <c r="H115" s="301" t="s">
        <v>286</v>
      </c>
      <c r="I115" s="301" t="s">
        <v>286</v>
      </c>
      <c r="J115" s="301" t="s">
        <v>286</v>
      </c>
      <c r="K115" s="705" t="s">
        <v>2358</v>
      </c>
    </row>
    <row r="116" spans="2:11" ht="43.2" x14ac:dyDescent="0.3">
      <c r="B116" s="301">
        <v>110</v>
      </c>
      <c r="C116" s="8" t="s">
        <v>2034</v>
      </c>
      <c r="D116" s="8" t="s">
        <v>2346</v>
      </c>
      <c r="E116" s="8" t="s">
        <v>2259</v>
      </c>
      <c r="F116" s="8">
        <v>34</v>
      </c>
      <c r="G116" s="301" t="s">
        <v>286</v>
      </c>
      <c r="H116" s="301" t="s">
        <v>286</v>
      </c>
      <c r="I116" s="301" t="s">
        <v>286</v>
      </c>
      <c r="J116" s="301" t="s">
        <v>286</v>
      </c>
      <c r="K116" s="705" t="s">
        <v>2358</v>
      </c>
    </row>
    <row r="117" spans="2:11" ht="43.2" x14ac:dyDescent="0.3">
      <c r="B117" s="301">
        <v>111</v>
      </c>
      <c r="C117" s="8" t="s">
        <v>1867</v>
      </c>
      <c r="D117" s="8" t="s">
        <v>2346</v>
      </c>
      <c r="E117" s="8" t="s">
        <v>2286</v>
      </c>
      <c r="F117" s="8">
        <v>17</v>
      </c>
      <c r="G117" s="301" t="s">
        <v>286</v>
      </c>
      <c r="H117" s="301" t="s">
        <v>286</v>
      </c>
      <c r="I117" s="301" t="s">
        <v>286</v>
      </c>
      <c r="J117" s="301" t="s">
        <v>286</v>
      </c>
      <c r="K117" s="705" t="s">
        <v>2358</v>
      </c>
    </row>
    <row r="118" spans="2:11" ht="43.2" x14ac:dyDescent="0.3">
      <c r="B118" s="301">
        <v>112</v>
      </c>
      <c r="C118" s="8" t="s">
        <v>2221</v>
      </c>
      <c r="D118" s="8" t="s">
        <v>2346</v>
      </c>
      <c r="E118" s="8" t="s">
        <v>2258</v>
      </c>
      <c r="F118" s="8">
        <v>23</v>
      </c>
      <c r="G118" s="301" t="s">
        <v>286</v>
      </c>
      <c r="H118" s="301" t="s">
        <v>286</v>
      </c>
      <c r="I118" s="301" t="s">
        <v>286</v>
      </c>
      <c r="J118" s="301" t="s">
        <v>286</v>
      </c>
      <c r="K118" s="705" t="s">
        <v>2358</v>
      </c>
    </row>
    <row r="119" spans="2:11" ht="57.6" x14ac:dyDescent="0.3">
      <c r="B119" s="301">
        <v>113</v>
      </c>
      <c r="C119" s="8" t="s">
        <v>2040</v>
      </c>
      <c r="D119" s="8" t="s">
        <v>2346</v>
      </c>
      <c r="E119" s="8" t="s">
        <v>2257</v>
      </c>
      <c r="F119" s="8">
        <v>15</v>
      </c>
      <c r="G119" s="301" t="s">
        <v>286</v>
      </c>
      <c r="H119" s="301" t="s">
        <v>286</v>
      </c>
      <c r="I119" s="301" t="s">
        <v>286</v>
      </c>
      <c r="J119" s="301" t="s">
        <v>286</v>
      </c>
      <c r="K119" s="705" t="s">
        <v>2358</v>
      </c>
    </row>
    <row r="120" spans="2:11" ht="57.6" x14ac:dyDescent="0.3">
      <c r="B120" s="301">
        <v>114</v>
      </c>
      <c r="C120" s="8" t="s">
        <v>2345</v>
      </c>
      <c r="D120" s="8" t="s">
        <v>2346</v>
      </c>
      <c r="E120" s="8" t="s">
        <v>2257</v>
      </c>
      <c r="F120" s="8">
        <v>6</v>
      </c>
      <c r="G120" s="301" t="s">
        <v>286</v>
      </c>
      <c r="H120" s="301" t="s">
        <v>286</v>
      </c>
      <c r="I120" s="301" t="s">
        <v>286</v>
      </c>
      <c r="J120" s="301" t="s">
        <v>286</v>
      </c>
      <c r="K120" s="705" t="s">
        <v>2358</v>
      </c>
    </row>
    <row r="121" spans="2:11" ht="43.2" x14ac:dyDescent="0.3">
      <c r="B121" s="301">
        <v>115</v>
      </c>
      <c r="C121" s="8" t="s">
        <v>1885</v>
      </c>
      <c r="D121" s="8" t="s">
        <v>2346</v>
      </c>
      <c r="E121" s="8" t="s">
        <v>2291</v>
      </c>
      <c r="F121" s="8">
        <v>29</v>
      </c>
      <c r="G121" s="301" t="s">
        <v>286</v>
      </c>
      <c r="H121" s="301" t="s">
        <v>286</v>
      </c>
      <c r="I121" s="301" t="s">
        <v>286</v>
      </c>
      <c r="J121" s="301" t="s">
        <v>286</v>
      </c>
      <c r="K121" s="705" t="s">
        <v>2358</v>
      </c>
    </row>
    <row r="122" spans="2:11" ht="43.2" x14ac:dyDescent="0.3">
      <c r="B122" s="301">
        <v>116</v>
      </c>
      <c r="C122" s="688" t="s">
        <v>2035</v>
      </c>
      <c r="D122" s="688" t="s">
        <v>2348</v>
      </c>
      <c r="E122" s="688" t="s">
        <v>2294</v>
      </c>
      <c r="F122" s="688">
        <v>11</v>
      </c>
      <c r="G122" s="301" t="s">
        <v>286</v>
      </c>
      <c r="H122" s="301" t="s">
        <v>286</v>
      </c>
      <c r="I122" s="301" t="s">
        <v>286</v>
      </c>
      <c r="J122" s="301" t="s">
        <v>286</v>
      </c>
      <c r="K122" s="705" t="s">
        <v>2358</v>
      </c>
    </row>
    <row r="123" spans="2:11" ht="43.2" x14ac:dyDescent="0.3">
      <c r="B123" s="301">
        <v>117</v>
      </c>
      <c r="C123" s="688" t="s">
        <v>2035</v>
      </c>
      <c r="D123" s="688" t="s">
        <v>2349</v>
      </c>
      <c r="E123" s="688" t="s">
        <v>2295</v>
      </c>
      <c r="F123" s="688">
        <v>40</v>
      </c>
      <c r="G123" s="301" t="s">
        <v>286</v>
      </c>
      <c r="H123" s="301" t="s">
        <v>286</v>
      </c>
      <c r="I123" s="301" t="s">
        <v>286</v>
      </c>
      <c r="J123" s="301" t="s">
        <v>286</v>
      </c>
      <c r="K123" s="705" t="s">
        <v>2358</v>
      </c>
    </row>
    <row r="124" spans="2:11" ht="43.2" x14ac:dyDescent="0.3">
      <c r="B124" s="301">
        <v>118</v>
      </c>
      <c r="C124" s="688" t="s">
        <v>2035</v>
      </c>
      <c r="D124" s="688" t="s">
        <v>2350</v>
      </c>
      <c r="E124" s="688" t="s">
        <v>2297</v>
      </c>
      <c r="F124" s="688">
        <v>5</v>
      </c>
      <c r="G124" s="301" t="s">
        <v>286</v>
      </c>
      <c r="H124" s="301" t="s">
        <v>286</v>
      </c>
      <c r="I124" s="301" t="s">
        <v>286</v>
      </c>
      <c r="J124" s="301" t="s">
        <v>286</v>
      </c>
      <c r="K124" s="705" t="s">
        <v>2358</v>
      </c>
    </row>
    <row r="125" spans="2:11" ht="43.2" x14ac:dyDescent="0.3">
      <c r="B125" s="301">
        <v>119</v>
      </c>
      <c r="C125" s="688" t="s">
        <v>2036</v>
      </c>
      <c r="D125" s="688" t="s">
        <v>2348</v>
      </c>
      <c r="E125" s="688" t="s">
        <v>2354</v>
      </c>
      <c r="F125" s="688">
        <v>37</v>
      </c>
      <c r="G125" s="301" t="s">
        <v>286</v>
      </c>
      <c r="H125" s="301" t="s">
        <v>286</v>
      </c>
      <c r="I125" s="301" t="s">
        <v>286</v>
      </c>
      <c r="J125" s="301" t="s">
        <v>286</v>
      </c>
      <c r="K125" s="705" t="s">
        <v>2358</v>
      </c>
    </row>
    <row r="126" spans="2:11" ht="57.6" x14ac:dyDescent="0.3">
      <c r="B126" s="301">
        <v>120</v>
      </c>
      <c r="C126" s="688" t="s">
        <v>2036</v>
      </c>
      <c r="D126" s="688" t="s">
        <v>2351</v>
      </c>
      <c r="E126" s="688" t="s">
        <v>2355</v>
      </c>
      <c r="F126" s="688">
        <v>41</v>
      </c>
      <c r="G126" s="301" t="s">
        <v>286</v>
      </c>
      <c r="H126" s="301" t="s">
        <v>286</v>
      </c>
      <c r="I126" s="301" t="s">
        <v>286</v>
      </c>
      <c r="J126" s="301" t="s">
        <v>286</v>
      </c>
      <c r="K126" s="705" t="s">
        <v>2358</v>
      </c>
    </row>
    <row r="127" spans="2:11" ht="43.2" x14ac:dyDescent="0.3">
      <c r="B127" s="301">
        <v>121</v>
      </c>
      <c r="C127" s="688" t="s">
        <v>2036</v>
      </c>
      <c r="D127" s="688" t="s">
        <v>2352</v>
      </c>
      <c r="E127" s="688" t="s">
        <v>2356</v>
      </c>
      <c r="F127" s="688">
        <v>30</v>
      </c>
      <c r="G127" s="301" t="s">
        <v>286</v>
      </c>
      <c r="H127" s="301" t="s">
        <v>286</v>
      </c>
      <c r="I127" s="301" t="s">
        <v>286</v>
      </c>
      <c r="J127" s="301" t="s">
        <v>286</v>
      </c>
      <c r="K127" s="705" t="s">
        <v>2358</v>
      </c>
    </row>
    <row r="128" spans="2:11" ht="57.6" x14ac:dyDescent="0.3">
      <c r="B128" s="301">
        <v>122</v>
      </c>
      <c r="C128" s="8" t="s">
        <v>2041</v>
      </c>
      <c r="D128" s="8" t="s">
        <v>2346</v>
      </c>
      <c r="E128" s="8" t="s">
        <v>2304</v>
      </c>
      <c r="F128" s="8">
        <v>15</v>
      </c>
      <c r="G128" s="301" t="s">
        <v>286</v>
      </c>
      <c r="H128" s="301" t="s">
        <v>286</v>
      </c>
      <c r="I128" s="301" t="s">
        <v>286</v>
      </c>
      <c r="J128" s="301" t="s">
        <v>286</v>
      </c>
      <c r="K128" s="705" t="s">
        <v>2358</v>
      </c>
    </row>
    <row r="129" spans="2:11" ht="43.2" x14ac:dyDescent="0.3">
      <c r="B129" s="301">
        <v>123</v>
      </c>
      <c r="C129" s="8" t="s">
        <v>2047</v>
      </c>
      <c r="D129" s="8" t="s">
        <v>2346</v>
      </c>
      <c r="E129" s="8" t="s">
        <v>2275</v>
      </c>
      <c r="F129" s="8">
        <v>32</v>
      </c>
      <c r="G129" s="301" t="s">
        <v>286</v>
      </c>
      <c r="H129" s="301" t="s">
        <v>286</v>
      </c>
      <c r="I129" s="301" t="s">
        <v>286</v>
      </c>
      <c r="J129" s="301" t="s">
        <v>286</v>
      </c>
      <c r="K129" s="705" t="s">
        <v>2358</v>
      </c>
    </row>
    <row r="130" spans="2:11" ht="100.8" x14ac:dyDescent="0.3">
      <c r="B130" s="301">
        <v>124</v>
      </c>
      <c r="C130" s="700" t="s">
        <v>2007</v>
      </c>
      <c r="D130" s="700" t="s">
        <v>2346</v>
      </c>
      <c r="E130" s="700" t="s">
        <v>2305</v>
      </c>
      <c r="F130" s="700">
        <v>15</v>
      </c>
      <c r="G130" s="301" t="s">
        <v>286</v>
      </c>
      <c r="H130" s="301" t="s">
        <v>286</v>
      </c>
      <c r="I130" s="301" t="s">
        <v>286</v>
      </c>
      <c r="J130" s="301" t="s">
        <v>286</v>
      </c>
      <c r="K130" s="705" t="s">
        <v>2358</v>
      </c>
    </row>
    <row r="131" spans="2:11" x14ac:dyDescent="0.3">
      <c r="B131" s="906" t="s">
        <v>781</v>
      </c>
      <c r="C131" s="907"/>
      <c r="D131" s="907"/>
      <c r="E131" s="908"/>
      <c r="F131" s="498">
        <f>SUM(F7:F130)</f>
        <v>4073</v>
      </c>
      <c r="G131" s="498">
        <f>COUNTIF(G7:G130,"V")</f>
        <v>124</v>
      </c>
      <c r="H131" s="498">
        <f>COUNTIF(H7:H130,"V")</f>
        <v>124</v>
      </c>
      <c r="I131" s="498">
        <f>COUNTIF(I7:I130,"V")</f>
        <v>124</v>
      </c>
      <c r="J131" s="498">
        <f>COUNTIF(J7:J130,"V")</f>
        <v>124</v>
      </c>
      <c r="K131" s="120"/>
    </row>
    <row r="132" spans="2:11" x14ac:dyDescent="0.3">
      <c r="B132" s="906" t="s">
        <v>782</v>
      </c>
      <c r="C132" s="907"/>
      <c r="D132" s="907"/>
      <c r="E132" s="908"/>
      <c r="F132" s="481"/>
      <c r="G132" s="481">
        <f>G131/($G131+$H131)</f>
        <v>0.5</v>
      </c>
      <c r="H132" s="481">
        <f>H131/($G131+$H131)</f>
        <v>0.5</v>
      </c>
      <c r="I132" s="481">
        <f>I131/($I131+$J131)</f>
        <v>0.5</v>
      </c>
      <c r="J132" s="481">
        <f>J131/($I131+$J131)</f>
        <v>0.5</v>
      </c>
      <c r="K132" s="476"/>
    </row>
    <row r="133" spans="2:11" x14ac:dyDescent="0.3">
      <c r="B133" s="831" t="s">
        <v>1168</v>
      </c>
      <c r="C133" s="832"/>
      <c r="D133" s="832"/>
      <c r="E133" s="832"/>
      <c r="F133" s="832"/>
      <c r="G133" s="832"/>
      <c r="H133" s="832"/>
      <c r="I133" s="833"/>
      <c r="J133" s="885" t="s">
        <v>286</v>
      </c>
      <c r="K133" s="886"/>
    </row>
    <row r="134" spans="2:11" ht="15" thickBot="1" x14ac:dyDescent="0.35"/>
    <row r="135" spans="2:11" x14ac:dyDescent="0.3">
      <c r="B135" s="322" t="s">
        <v>697</v>
      </c>
      <c r="C135" s="324"/>
      <c r="D135" s="324"/>
      <c r="E135" s="153"/>
      <c r="F135" s="153"/>
      <c r="G135" s="153"/>
      <c r="H135" s="153"/>
      <c r="I135" s="153"/>
      <c r="J135" s="153"/>
      <c r="K135" s="154"/>
    </row>
    <row r="136" spans="2:11" x14ac:dyDescent="0.3">
      <c r="B136" s="804" t="s">
        <v>2358</v>
      </c>
      <c r="C136" s="764"/>
      <c r="D136" s="764"/>
      <c r="E136" s="764"/>
      <c r="F136" s="764"/>
      <c r="G136" s="764"/>
      <c r="H136" s="764"/>
      <c r="I136" s="764"/>
      <c r="J136" s="764"/>
      <c r="K136" s="765"/>
    </row>
    <row r="137" spans="2:11" x14ac:dyDescent="0.3">
      <c r="B137" s="804"/>
      <c r="C137" s="764"/>
      <c r="D137" s="764"/>
      <c r="E137" s="764"/>
      <c r="F137" s="764"/>
      <c r="G137" s="764"/>
      <c r="H137" s="764"/>
      <c r="I137" s="764"/>
      <c r="J137" s="764"/>
      <c r="K137" s="765"/>
    </row>
    <row r="138" spans="2:11" x14ac:dyDescent="0.3">
      <c r="B138" s="804"/>
      <c r="C138" s="764"/>
      <c r="D138" s="764"/>
      <c r="E138" s="764"/>
      <c r="F138" s="764"/>
      <c r="G138" s="764"/>
      <c r="H138" s="764"/>
      <c r="I138" s="764"/>
      <c r="J138" s="764"/>
      <c r="K138" s="765"/>
    </row>
    <row r="139" spans="2:11" x14ac:dyDescent="0.3">
      <c r="B139" s="804"/>
      <c r="C139" s="764"/>
      <c r="D139" s="764"/>
      <c r="E139" s="764"/>
      <c r="F139" s="764"/>
      <c r="G139" s="764"/>
      <c r="H139" s="764"/>
      <c r="I139" s="764"/>
      <c r="J139" s="764"/>
      <c r="K139" s="765"/>
    </row>
    <row r="140" spans="2:11" x14ac:dyDescent="0.3">
      <c r="B140" s="804"/>
      <c r="C140" s="764"/>
      <c r="D140" s="764"/>
      <c r="E140" s="764"/>
      <c r="F140" s="764"/>
      <c r="G140" s="764"/>
      <c r="H140" s="764"/>
      <c r="I140" s="764"/>
      <c r="J140" s="764"/>
      <c r="K140" s="765"/>
    </row>
    <row r="141" spans="2:11" x14ac:dyDescent="0.3">
      <c r="B141" s="804"/>
      <c r="C141" s="764"/>
      <c r="D141" s="764"/>
      <c r="E141" s="764"/>
      <c r="F141" s="764"/>
      <c r="G141" s="764"/>
      <c r="H141" s="764"/>
      <c r="I141" s="764"/>
      <c r="J141" s="764"/>
      <c r="K141" s="765"/>
    </row>
    <row r="142" spans="2:11" x14ac:dyDescent="0.3">
      <c r="B142" s="804"/>
      <c r="C142" s="764"/>
      <c r="D142" s="764"/>
      <c r="E142" s="764"/>
      <c r="F142" s="764"/>
      <c r="G142" s="764"/>
      <c r="H142" s="764"/>
      <c r="I142" s="764"/>
      <c r="J142" s="764"/>
      <c r="K142" s="765"/>
    </row>
    <row r="143" spans="2:11" x14ac:dyDescent="0.3">
      <c r="B143" s="804"/>
      <c r="C143" s="764"/>
      <c r="D143" s="764"/>
      <c r="E143" s="764"/>
      <c r="F143" s="764"/>
      <c r="G143" s="764"/>
      <c r="H143" s="764"/>
      <c r="I143" s="764"/>
      <c r="J143" s="764"/>
      <c r="K143" s="765"/>
    </row>
    <row r="144" spans="2:11" x14ac:dyDescent="0.3">
      <c r="B144" s="804"/>
      <c r="C144" s="764"/>
      <c r="D144" s="764"/>
      <c r="E144" s="764"/>
      <c r="F144" s="764"/>
      <c r="G144" s="764"/>
      <c r="H144" s="764"/>
      <c r="I144" s="764"/>
      <c r="J144" s="764"/>
      <c r="K144" s="765"/>
    </row>
    <row r="145" spans="2:11" x14ac:dyDescent="0.3">
      <c r="B145" s="804"/>
      <c r="C145" s="764"/>
      <c r="D145" s="764"/>
      <c r="E145" s="764"/>
      <c r="F145" s="764"/>
      <c r="G145" s="764"/>
      <c r="H145" s="764"/>
      <c r="I145" s="764"/>
      <c r="J145" s="764"/>
      <c r="K145" s="765"/>
    </row>
    <row r="146" spans="2:11" x14ac:dyDescent="0.3">
      <c r="B146" s="804"/>
      <c r="C146" s="764"/>
      <c r="D146" s="764"/>
      <c r="E146" s="764"/>
      <c r="F146" s="764"/>
      <c r="G146" s="764"/>
      <c r="H146" s="764"/>
      <c r="I146" s="764"/>
      <c r="J146" s="764"/>
      <c r="K146" s="765"/>
    </row>
    <row r="147" spans="2:11" x14ac:dyDescent="0.3">
      <c r="B147" s="804"/>
      <c r="C147" s="764"/>
      <c r="D147" s="764"/>
      <c r="E147" s="764"/>
      <c r="F147" s="764"/>
      <c r="G147" s="764"/>
      <c r="H147" s="764"/>
      <c r="I147" s="764"/>
      <c r="J147" s="764"/>
      <c r="K147" s="765"/>
    </row>
    <row r="148" spans="2:11" x14ac:dyDescent="0.3">
      <c r="B148" s="804"/>
      <c r="C148" s="764"/>
      <c r="D148" s="764"/>
      <c r="E148" s="764"/>
      <c r="F148" s="764"/>
      <c r="G148" s="764"/>
      <c r="H148" s="764"/>
      <c r="I148" s="764"/>
      <c r="J148" s="764"/>
      <c r="K148" s="765"/>
    </row>
    <row r="149" spans="2:11" x14ac:dyDescent="0.3">
      <c r="B149" s="804"/>
      <c r="C149" s="764"/>
      <c r="D149" s="764"/>
      <c r="E149" s="764"/>
      <c r="F149" s="764"/>
      <c r="G149" s="764"/>
      <c r="H149" s="764"/>
      <c r="I149" s="764"/>
      <c r="J149" s="764"/>
      <c r="K149" s="765"/>
    </row>
    <row r="150" spans="2:11" x14ac:dyDescent="0.3">
      <c r="B150" s="804"/>
      <c r="C150" s="764"/>
      <c r="D150" s="764"/>
      <c r="E150" s="764"/>
      <c r="F150" s="764"/>
      <c r="G150" s="764"/>
      <c r="H150" s="764"/>
      <c r="I150" s="764"/>
      <c r="J150" s="764"/>
      <c r="K150" s="765"/>
    </row>
    <row r="151" spans="2:11" x14ac:dyDescent="0.3">
      <c r="B151" s="804"/>
      <c r="C151" s="764"/>
      <c r="D151" s="764"/>
      <c r="E151" s="764"/>
      <c r="F151" s="764"/>
      <c r="G151" s="764"/>
      <c r="H151" s="764"/>
      <c r="I151" s="764"/>
      <c r="J151" s="764"/>
      <c r="K151" s="765"/>
    </row>
    <row r="152" spans="2:11" ht="15" thickBot="1" x14ac:dyDescent="0.35">
      <c r="B152" s="805"/>
      <c r="C152" s="755"/>
      <c r="D152" s="755"/>
      <c r="E152" s="755"/>
      <c r="F152" s="755"/>
      <c r="G152" s="755"/>
      <c r="H152" s="755"/>
      <c r="I152" s="755"/>
      <c r="J152" s="755"/>
      <c r="K152" s="756"/>
    </row>
  </sheetData>
  <mergeCells count="14">
    <mergeCell ref="B136:K152"/>
    <mergeCell ref="B133:I133"/>
    <mergeCell ref="J133:K133"/>
    <mergeCell ref="B131:E131"/>
    <mergeCell ref="B132:E132"/>
    <mergeCell ref="B3:K3"/>
    <mergeCell ref="B5:B6"/>
    <mergeCell ref="C5:C6"/>
    <mergeCell ref="D5:D6"/>
    <mergeCell ref="E5:E6"/>
    <mergeCell ref="F5:F6"/>
    <mergeCell ref="G5:H5"/>
    <mergeCell ref="I5:J5"/>
    <mergeCell ref="K5:K6"/>
  </mergeCells>
  <dataValidations count="1">
    <dataValidation type="list" allowBlank="1" showInputMessage="1" showErrorMessage="1" sqref="J133 G7:J130" xr:uid="{00000000-0002-0000-3000-000000000000}">
      <formula1>"V"</formula1>
    </dataValidation>
  </dataValidations>
  <pageMargins left="0.7" right="0.7" top="0.75" bottom="0.75" header="0.3" footer="0.3"/>
  <pageSetup paperSize="9" orientation="landscape"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B2:P23"/>
  <sheetViews>
    <sheetView showGridLines="0" topLeftCell="A4" workbookViewId="0"/>
  </sheetViews>
  <sheetFormatPr defaultRowHeight="14.4" x14ac:dyDescent="0.3"/>
  <cols>
    <col min="1" max="1" width="17.88671875" customWidth="1"/>
    <col min="13" max="13" width="2.88671875" customWidth="1"/>
  </cols>
  <sheetData>
    <row r="2" spans="2:16" ht="15" thickBot="1" x14ac:dyDescent="0.35"/>
    <row r="3" spans="2:16" x14ac:dyDescent="0.3">
      <c r="B3" s="273"/>
      <c r="C3" s="274"/>
      <c r="D3" s="274"/>
      <c r="E3" s="274"/>
      <c r="F3" s="274"/>
      <c r="G3" s="274"/>
      <c r="H3" s="274"/>
      <c r="I3" s="274"/>
      <c r="J3" s="274"/>
      <c r="K3" s="274"/>
      <c r="L3" s="274"/>
      <c r="M3" s="274"/>
      <c r="N3" s="274"/>
      <c r="O3" s="274"/>
      <c r="P3" s="275"/>
    </row>
    <row r="4" spans="2:16" ht="23.4" x14ac:dyDescent="0.45">
      <c r="B4" s="741" t="s">
        <v>1155</v>
      </c>
      <c r="C4" s="742"/>
      <c r="D4" s="742"/>
      <c r="E4" s="742"/>
      <c r="F4" s="742"/>
      <c r="G4" s="742"/>
      <c r="H4" s="742"/>
      <c r="I4" s="742"/>
      <c r="J4" s="742"/>
      <c r="K4" s="742"/>
      <c r="L4" s="742"/>
      <c r="M4" s="742"/>
      <c r="N4" s="742"/>
      <c r="O4" s="742"/>
      <c r="P4" s="743"/>
    </row>
    <row r="5" spans="2:16" x14ac:dyDescent="0.3">
      <c r="B5" s="276"/>
      <c r="C5" s="277"/>
      <c r="D5" s="277"/>
      <c r="E5" s="277"/>
      <c r="F5" s="277"/>
      <c r="G5" s="277"/>
      <c r="H5" s="277"/>
      <c r="I5" s="277"/>
      <c r="J5" s="277"/>
      <c r="K5" s="277"/>
      <c r="L5" s="277"/>
      <c r="M5" s="277"/>
      <c r="N5" s="277"/>
      <c r="O5" s="277"/>
      <c r="P5" s="278"/>
    </row>
    <row r="6" spans="2:16" x14ac:dyDescent="0.3">
      <c r="B6" s="276"/>
      <c r="C6" s="277"/>
      <c r="D6" s="277"/>
      <c r="E6" s="277"/>
      <c r="F6" s="277"/>
      <c r="G6" s="277"/>
      <c r="H6" s="277"/>
      <c r="I6" s="277"/>
      <c r="J6" s="277"/>
      <c r="K6" s="277"/>
      <c r="L6" s="277"/>
      <c r="M6" s="277"/>
      <c r="N6" s="277"/>
      <c r="O6" s="277"/>
      <c r="P6" s="278"/>
    </row>
    <row r="7" spans="2:16" x14ac:dyDescent="0.3">
      <c r="B7" s="276"/>
      <c r="C7" s="277"/>
      <c r="D7" s="277"/>
      <c r="E7" s="277"/>
      <c r="F7" s="277"/>
      <c r="G7" s="277"/>
      <c r="H7" s="277"/>
      <c r="I7" s="277"/>
      <c r="J7" s="277"/>
      <c r="K7" s="277"/>
      <c r="L7" s="277"/>
      <c r="M7" s="277"/>
      <c r="N7" s="277"/>
      <c r="O7" s="277"/>
      <c r="P7" s="278"/>
    </row>
    <row r="8" spans="2:16" x14ac:dyDescent="0.3">
      <c r="B8" s="276"/>
      <c r="C8" s="277"/>
      <c r="D8" s="277"/>
      <c r="E8" s="277"/>
      <c r="F8" s="277"/>
      <c r="G8" s="277"/>
      <c r="H8" s="277"/>
      <c r="I8" s="277"/>
      <c r="J8" s="277"/>
      <c r="K8" s="277"/>
      <c r="L8" s="277"/>
      <c r="M8" s="277"/>
      <c r="N8" s="277"/>
      <c r="O8" s="277"/>
      <c r="P8" s="278"/>
    </row>
    <row r="9" spans="2:16" x14ac:dyDescent="0.3">
      <c r="B9" s="276"/>
      <c r="C9" s="277"/>
      <c r="D9" s="277"/>
      <c r="E9" s="277"/>
      <c r="F9" s="277"/>
      <c r="G9" s="277"/>
      <c r="H9" s="277"/>
      <c r="I9" s="277"/>
      <c r="J9" s="277"/>
      <c r="K9" s="277"/>
      <c r="L9" s="277"/>
      <c r="M9" s="277"/>
      <c r="N9" s="277"/>
      <c r="O9" s="277"/>
      <c r="P9" s="278"/>
    </row>
    <row r="10" spans="2:16" x14ac:dyDescent="0.3">
      <c r="B10" s="276"/>
      <c r="C10" s="277"/>
      <c r="D10" s="277"/>
      <c r="E10" s="277"/>
      <c r="F10" s="277"/>
      <c r="G10" s="277"/>
      <c r="H10" s="277"/>
      <c r="I10" s="277"/>
      <c r="J10" s="277"/>
      <c r="K10" s="277"/>
      <c r="L10" s="277"/>
      <c r="M10" s="277"/>
      <c r="N10" s="277"/>
      <c r="O10" s="277"/>
      <c r="P10" s="278"/>
    </row>
    <row r="11" spans="2:16" x14ac:dyDescent="0.3">
      <c r="B11" s="276"/>
      <c r="C11" s="277"/>
      <c r="D11" s="277"/>
      <c r="E11" s="277"/>
      <c r="F11" s="277"/>
      <c r="G11" s="277"/>
      <c r="H11" s="277"/>
      <c r="I11" s="277"/>
      <c r="J11" s="277"/>
      <c r="K11" s="277"/>
      <c r="L11" s="277"/>
      <c r="M11" s="277"/>
      <c r="N11" s="277"/>
      <c r="O11" s="277"/>
      <c r="P11" s="278"/>
    </row>
    <row r="12" spans="2:16" x14ac:dyDescent="0.3">
      <c r="B12" s="276"/>
      <c r="C12" s="277"/>
      <c r="D12" s="277"/>
      <c r="E12" s="277"/>
      <c r="F12" s="277"/>
      <c r="G12" s="277"/>
      <c r="H12" s="277"/>
      <c r="I12" s="277"/>
      <c r="J12" s="277"/>
      <c r="K12" s="277"/>
      <c r="L12" s="277"/>
      <c r="M12" s="277"/>
      <c r="N12" s="277"/>
      <c r="O12" s="277"/>
      <c r="P12" s="278"/>
    </row>
    <row r="13" spans="2:16" x14ac:dyDescent="0.3">
      <c r="B13" s="276"/>
      <c r="C13" s="277"/>
      <c r="D13" s="277"/>
      <c r="E13" s="277"/>
      <c r="F13" s="277"/>
      <c r="G13" s="277"/>
      <c r="H13" s="277"/>
      <c r="I13" s="277"/>
      <c r="J13" s="277"/>
      <c r="K13" s="277"/>
      <c r="L13" s="277"/>
      <c r="M13" s="277"/>
      <c r="N13" s="277"/>
      <c r="O13" s="277"/>
      <c r="P13" s="278"/>
    </row>
    <row r="14" spans="2:16" x14ac:dyDescent="0.3">
      <c r="B14" s="276"/>
      <c r="C14" s="277"/>
      <c r="D14" s="277"/>
      <c r="E14" s="277"/>
      <c r="F14" s="277"/>
      <c r="G14" s="277"/>
      <c r="H14" s="277"/>
      <c r="I14" s="277"/>
      <c r="J14" s="277"/>
      <c r="K14" s="277"/>
      <c r="L14" s="277"/>
      <c r="M14" s="277"/>
      <c r="N14" s="277"/>
      <c r="O14" s="277"/>
      <c r="P14" s="278"/>
    </row>
    <row r="15" spans="2:16" x14ac:dyDescent="0.3">
      <c r="B15" s="276"/>
      <c r="C15" s="277"/>
      <c r="D15" s="277"/>
      <c r="E15" s="277"/>
      <c r="F15" s="277"/>
      <c r="G15" s="277"/>
      <c r="H15" s="277"/>
      <c r="I15" s="277"/>
      <c r="J15" s="277"/>
      <c r="K15" s="277"/>
      <c r="L15" s="277"/>
      <c r="M15" s="277"/>
      <c r="N15" s="277"/>
      <c r="O15" s="277"/>
      <c r="P15" s="278"/>
    </row>
    <row r="16" spans="2:16" x14ac:dyDescent="0.3">
      <c r="B16" s="276"/>
      <c r="C16" s="277"/>
      <c r="D16" s="277"/>
      <c r="E16" s="277"/>
      <c r="F16" s="277"/>
      <c r="G16" s="277"/>
      <c r="H16" s="277"/>
      <c r="I16" s="277"/>
      <c r="J16" s="277"/>
      <c r="K16" s="277"/>
      <c r="L16" s="277"/>
      <c r="M16" s="277"/>
      <c r="N16" s="277"/>
      <c r="O16" s="277"/>
      <c r="P16" s="278"/>
    </row>
    <row r="17" spans="2:16" x14ac:dyDescent="0.3">
      <c r="B17" s="276"/>
      <c r="C17" s="277"/>
      <c r="D17" s="277"/>
      <c r="E17" s="277"/>
      <c r="F17" s="277"/>
      <c r="G17" s="277"/>
      <c r="H17" s="277"/>
      <c r="I17" s="277"/>
      <c r="J17" s="277"/>
      <c r="K17" s="277"/>
      <c r="L17" s="277"/>
      <c r="M17" s="277"/>
      <c r="N17" s="277"/>
      <c r="O17" s="277"/>
      <c r="P17" s="278"/>
    </row>
    <row r="18" spans="2:16" x14ac:dyDescent="0.3">
      <c r="B18" s="276"/>
      <c r="C18" s="277"/>
      <c r="D18" s="277"/>
      <c r="E18" s="277"/>
      <c r="F18" s="277"/>
      <c r="G18" s="277"/>
      <c r="H18" s="277"/>
      <c r="I18" s="277"/>
      <c r="J18" s="277"/>
      <c r="K18" s="277"/>
      <c r="L18" s="277"/>
      <c r="M18" s="277"/>
      <c r="N18" s="277"/>
      <c r="O18" s="277"/>
      <c r="P18" s="278"/>
    </row>
    <row r="19" spans="2:16" x14ac:dyDescent="0.3">
      <c r="B19" s="276"/>
      <c r="C19" s="277"/>
      <c r="D19" s="277"/>
      <c r="E19" s="277"/>
      <c r="F19" s="277"/>
      <c r="G19" s="277"/>
      <c r="H19" s="277"/>
      <c r="I19" s="277"/>
      <c r="J19" s="277"/>
      <c r="K19" s="277"/>
      <c r="L19" s="277"/>
      <c r="M19" s="277"/>
      <c r="N19" s="277"/>
      <c r="O19" s="277"/>
      <c r="P19" s="278"/>
    </row>
    <row r="20" spans="2:16" x14ac:dyDescent="0.3">
      <c r="B20" s="276"/>
      <c r="C20" s="277"/>
      <c r="D20" s="277"/>
      <c r="E20" s="277"/>
      <c r="F20" s="277"/>
      <c r="G20" s="277"/>
      <c r="H20" s="277"/>
      <c r="I20" s="277"/>
      <c r="J20" s="277"/>
      <c r="K20" s="277"/>
      <c r="L20" s="277"/>
      <c r="M20" s="277"/>
      <c r="N20" s="277"/>
      <c r="O20" s="277"/>
      <c r="P20" s="278"/>
    </row>
    <row r="21" spans="2:16" x14ac:dyDescent="0.3">
      <c r="B21" s="276"/>
      <c r="C21" s="277"/>
      <c r="D21" s="277"/>
      <c r="E21" s="277"/>
      <c r="F21" s="277"/>
      <c r="G21" s="277"/>
      <c r="H21" s="277"/>
      <c r="I21" s="277"/>
      <c r="J21" s="277"/>
      <c r="K21" s="277"/>
      <c r="L21" s="277"/>
      <c r="M21" s="277"/>
      <c r="N21" s="277"/>
      <c r="O21" s="277"/>
      <c r="P21" s="278"/>
    </row>
    <row r="22" spans="2:16" x14ac:dyDescent="0.3">
      <c r="B22" s="276"/>
      <c r="C22" s="277"/>
      <c r="D22" s="277"/>
      <c r="E22" s="277"/>
      <c r="F22" s="277"/>
      <c r="G22" s="277"/>
      <c r="H22" s="277"/>
      <c r="I22" s="277"/>
      <c r="J22" s="277"/>
      <c r="K22" s="277"/>
      <c r="L22" s="277"/>
      <c r="M22" s="277"/>
      <c r="N22" s="277"/>
      <c r="O22" s="277"/>
      <c r="P22" s="278"/>
    </row>
    <row r="23" spans="2:16" ht="15" thickBot="1" x14ac:dyDescent="0.35">
      <c r="B23" s="279"/>
      <c r="C23" s="280"/>
      <c r="D23" s="280"/>
      <c r="E23" s="280"/>
      <c r="F23" s="280"/>
      <c r="G23" s="280"/>
      <c r="H23" s="280"/>
      <c r="I23" s="280"/>
      <c r="J23" s="280"/>
      <c r="K23" s="280"/>
      <c r="L23" s="280"/>
      <c r="M23" s="280"/>
      <c r="N23" s="280"/>
      <c r="O23" s="280"/>
      <c r="P23" s="281"/>
    </row>
  </sheetData>
  <mergeCells count="1">
    <mergeCell ref="B4:P4"/>
  </mergeCells>
  <pageMargins left="0.7" right="0.7" top="0.75" bottom="0.75" header="0.3" footer="0.3"/>
  <pageSetup paperSize="9" scale="80" orientation="landscape" horizontalDpi="0" verticalDpi="0"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002060"/>
  </sheetPr>
  <dimension ref="B4:T157"/>
  <sheetViews>
    <sheetView showGridLines="0" workbookViewId="0">
      <selection activeCell="C8" sqref="C8:M131"/>
    </sheetView>
  </sheetViews>
  <sheetFormatPr defaultColWidth="9.109375" defaultRowHeight="14.4" x14ac:dyDescent="0.3"/>
  <cols>
    <col min="1" max="1" width="3.44140625" customWidth="1"/>
    <col min="2" max="2" width="3.6640625" bestFit="1" customWidth="1"/>
    <col min="3" max="3" width="12.5546875" bestFit="1" customWidth="1"/>
    <col min="4" max="4" width="6.44140625" bestFit="1" customWidth="1"/>
    <col min="5" max="5" width="17.5546875" bestFit="1" customWidth="1"/>
    <col min="6" max="6" width="12.5546875" customWidth="1"/>
    <col min="7" max="20" width="4.6640625" customWidth="1"/>
  </cols>
  <sheetData>
    <row r="4" spans="2:20" x14ac:dyDescent="0.3">
      <c r="B4" s="895" t="s">
        <v>1185</v>
      </c>
      <c r="C4" s="895"/>
      <c r="D4" s="895"/>
      <c r="E4" s="895"/>
      <c r="F4" s="895"/>
      <c r="G4" s="895"/>
      <c r="H4" s="895"/>
      <c r="I4" s="895"/>
      <c r="J4" s="895"/>
      <c r="K4" s="895"/>
      <c r="L4" s="895"/>
      <c r="M4" s="895"/>
      <c r="N4" s="895"/>
      <c r="O4" s="895"/>
      <c r="P4" s="895"/>
      <c r="Q4" s="895"/>
      <c r="R4" s="895"/>
      <c r="S4" s="895"/>
      <c r="T4" s="895"/>
    </row>
    <row r="5" spans="2:20" x14ac:dyDescent="0.3">
      <c r="B5" s="109"/>
      <c r="C5" s="109"/>
      <c r="D5" s="109"/>
      <c r="E5" s="109"/>
      <c r="F5" s="109"/>
      <c r="G5" s="109"/>
      <c r="H5" s="109"/>
      <c r="I5" s="109"/>
      <c r="J5" s="109"/>
      <c r="K5" s="109"/>
      <c r="L5" s="109"/>
      <c r="M5" s="109"/>
      <c r="N5" s="109"/>
      <c r="O5" s="109"/>
      <c r="P5" s="109"/>
      <c r="Q5" s="109"/>
      <c r="R5" s="109"/>
      <c r="S5" s="109"/>
      <c r="T5" s="109"/>
    </row>
    <row r="6" spans="2:20" ht="30" customHeight="1" x14ac:dyDescent="0.3">
      <c r="B6" s="898" t="s">
        <v>238</v>
      </c>
      <c r="C6" s="898" t="s">
        <v>680</v>
      </c>
      <c r="D6" s="898" t="s">
        <v>771</v>
      </c>
      <c r="E6" s="757" t="s">
        <v>772</v>
      </c>
      <c r="F6" s="757" t="s">
        <v>681</v>
      </c>
      <c r="G6" s="757" t="s">
        <v>783</v>
      </c>
      <c r="H6" s="757"/>
      <c r="I6" s="757"/>
      <c r="J6" s="757"/>
      <c r="K6" s="757"/>
      <c r="L6" s="757"/>
      <c r="M6" s="757"/>
      <c r="N6" s="757" t="s">
        <v>784</v>
      </c>
      <c r="O6" s="757"/>
      <c r="P6" s="757"/>
      <c r="Q6" s="757"/>
      <c r="R6" s="757"/>
      <c r="S6" s="757"/>
      <c r="T6" s="757"/>
    </row>
    <row r="7" spans="2:20" x14ac:dyDescent="0.3">
      <c r="B7" s="898"/>
      <c r="C7" s="898"/>
      <c r="D7" s="898"/>
      <c r="E7" s="757"/>
      <c r="F7" s="757"/>
      <c r="G7" s="310">
        <v>1</v>
      </c>
      <c r="H7" s="310">
        <v>2</v>
      </c>
      <c r="I7" s="310">
        <v>3</v>
      </c>
      <c r="J7" s="310">
        <v>4</v>
      </c>
      <c r="K7" s="327">
        <v>5</v>
      </c>
      <c r="L7" s="310">
        <v>6</v>
      </c>
      <c r="M7" s="310">
        <v>7</v>
      </c>
      <c r="N7" s="310">
        <v>1</v>
      </c>
      <c r="O7" s="310">
        <v>2</v>
      </c>
      <c r="P7" s="310">
        <v>3</v>
      </c>
      <c r="Q7" s="310">
        <v>4</v>
      </c>
      <c r="R7" s="327">
        <v>5</v>
      </c>
      <c r="S7" s="310">
        <v>6</v>
      </c>
      <c r="T7" s="310">
        <v>7</v>
      </c>
    </row>
    <row r="8" spans="2:20" ht="62.4" x14ac:dyDescent="0.3">
      <c r="B8" s="301">
        <v>1</v>
      </c>
      <c r="C8" s="676" t="s">
        <v>2031</v>
      </c>
      <c r="D8" s="6" t="s">
        <v>2207</v>
      </c>
      <c r="E8" s="8" t="s">
        <v>2289</v>
      </c>
      <c r="F8" s="8">
        <v>50</v>
      </c>
      <c r="G8" s="301">
        <v>0</v>
      </c>
      <c r="H8" s="301">
        <v>3</v>
      </c>
      <c r="I8" s="301">
        <v>3</v>
      </c>
      <c r="J8" s="301">
        <v>3</v>
      </c>
      <c r="K8" s="301">
        <v>3</v>
      </c>
      <c r="L8" s="301">
        <v>3</v>
      </c>
      <c r="M8" s="301">
        <v>3</v>
      </c>
      <c r="N8" s="301">
        <v>0</v>
      </c>
      <c r="O8" s="301">
        <v>3</v>
      </c>
      <c r="P8" s="301">
        <v>3</v>
      </c>
      <c r="Q8" s="301">
        <v>3</v>
      </c>
      <c r="R8" s="301">
        <v>3</v>
      </c>
      <c r="S8" s="301">
        <v>3</v>
      </c>
      <c r="T8" s="301">
        <v>3</v>
      </c>
    </row>
    <row r="9" spans="2:20" ht="62.4" x14ac:dyDescent="0.3">
      <c r="B9" s="301">
        <v>2</v>
      </c>
      <c r="C9" s="676" t="s">
        <v>2031</v>
      </c>
      <c r="D9" s="6" t="s">
        <v>2208</v>
      </c>
      <c r="E9" s="8" t="s">
        <v>2260</v>
      </c>
      <c r="F9" s="8">
        <v>30</v>
      </c>
      <c r="G9" s="301">
        <v>0</v>
      </c>
      <c r="H9" s="301">
        <v>3</v>
      </c>
      <c r="I9" s="301">
        <v>3</v>
      </c>
      <c r="J9" s="301">
        <v>3</v>
      </c>
      <c r="K9" s="301">
        <v>3</v>
      </c>
      <c r="L9" s="301">
        <v>3</v>
      </c>
      <c r="M9" s="301">
        <v>3</v>
      </c>
      <c r="N9" s="301">
        <v>0</v>
      </c>
      <c r="O9" s="301">
        <v>3</v>
      </c>
      <c r="P9" s="301">
        <v>3</v>
      </c>
      <c r="Q9" s="301">
        <v>3</v>
      </c>
      <c r="R9" s="301">
        <v>3</v>
      </c>
      <c r="S9" s="301">
        <v>3</v>
      </c>
      <c r="T9" s="301">
        <v>3</v>
      </c>
    </row>
    <row r="10" spans="2:20" ht="62.4" x14ac:dyDescent="0.3">
      <c r="B10" s="301">
        <v>3</v>
      </c>
      <c r="C10" s="676" t="s">
        <v>2031</v>
      </c>
      <c r="D10" s="6" t="s">
        <v>2209</v>
      </c>
      <c r="E10" s="8" t="s">
        <v>2292</v>
      </c>
      <c r="F10" s="8">
        <v>30</v>
      </c>
      <c r="G10" s="301">
        <v>1</v>
      </c>
      <c r="H10" s="301">
        <v>1</v>
      </c>
      <c r="I10" s="301">
        <v>2</v>
      </c>
      <c r="J10" s="301">
        <v>1</v>
      </c>
      <c r="K10" s="301">
        <v>1</v>
      </c>
      <c r="L10" s="301">
        <v>1</v>
      </c>
      <c r="M10" s="301">
        <v>1</v>
      </c>
      <c r="N10" s="301">
        <v>1</v>
      </c>
      <c r="O10" s="301">
        <v>1</v>
      </c>
      <c r="P10" s="301">
        <v>2</v>
      </c>
      <c r="Q10" s="301">
        <v>1</v>
      </c>
      <c r="R10" s="301">
        <v>1</v>
      </c>
      <c r="S10" s="301">
        <v>1</v>
      </c>
      <c r="T10" s="301">
        <v>1</v>
      </c>
    </row>
    <row r="11" spans="2:20" ht="62.4" x14ac:dyDescent="0.3">
      <c r="B11" s="301">
        <v>4</v>
      </c>
      <c r="C11" s="676" t="s">
        <v>2031</v>
      </c>
      <c r="D11" s="6" t="s">
        <v>2210</v>
      </c>
      <c r="E11" s="8" t="s">
        <v>2257</v>
      </c>
      <c r="F11" s="8">
        <v>14</v>
      </c>
      <c r="G11" s="301">
        <v>3</v>
      </c>
      <c r="H11" s="301">
        <v>3</v>
      </c>
      <c r="I11" s="301">
        <v>3</v>
      </c>
      <c r="J11" s="301">
        <v>3</v>
      </c>
      <c r="K11" s="301">
        <v>3</v>
      </c>
      <c r="L11" s="301">
        <v>3</v>
      </c>
      <c r="M11" s="301">
        <v>3</v>
      </c>
      <c r="N11" s="301">
        <v>3</v>
      </c>
      <c r="O11" s="301">
        <v>3</v>
      </c>
      <c r="P11" s="301">
        <v>3</v>
      </c>
      <c r="Q11" s="301">
        <v>3</v>
      </c>
      <c r="R11" s="301">
        <v>3</v>
      </c>
      <c r="S11" s="301">
        <v>3</v>
      </c>
      <c r="T11" s="301">
        <v>3</v>
      </c>
    </row>
    <row r="12" spans="2:20" ht="28.8" x14ac:dyDescent="0.3">
      <c r="B12" s="301">
        <v>5</v>
      </c>
      <c r="C12" s="700" t="s">
        <v>2042</v>
      </c>
      <c r="D12" s="700" t="s">
        <v>2240</v>
      </c>
      <c r="E12" s="700"/>
      <c r="F12" s="700">
        <v>39</v>
      </c>
      <c r="G12" s="301">
        <v>3</v>
      </c>
      <c r="H12" s="301">
        <v>3</v>
      </c>
      <c r="I12" s="301">
        <v>3</v>
      </c>
      <c r="J12" s="301">
        <v>3</v>
      </c>
      <c r="K12" s="301">
        <v>3</v>
      </c>
      <c r="L12" s="301">
        <v>4</v>
      </c>
      <c r="M12" s="301">
        <v>3</v>
      </c>
      <c r="N12" s="301">
        <v>3</v>
      </c>
      <c r="O12" s="301">
        <v>3</v>
      </c>
      <c r="P12" s="301">
        <v>3</v>
      </c>
      <c r="Q12" s="301">
        <v>3</v>
      </c>
      <c r="R12" s="301">
        <v>3</v>
      </c>
      <c r="S12" s="301">
        <v>4</v>
      </c>
      <c r="T12" s="301">
        <v>3</v>
      </c>
    </row>
    <row r="13" spans="2:20" ht="43.2" x14ac:dyDescent="0.3">
      <c r="B13" s="301">
        <v>6</v>
      </c>
      <c r="C13" s="8" t="s">
        <v>2042</v>
      </c>
      <c r="D13" s="8" t="s">
        <v>2241</v>
      </c>
      <c r="E13" s="8" t="s">
        <v>2254</v>
      </c>
      <c r="F13" s="8">
        <v>65</v>
      </c>
      <c r="G13" s="301">
        <v>0</v>
      </c>
      <c r="H13" s="301">
        <v>3</v>
      </c>
      <c r="I13" s="301">
        <v>3</v>
      </c>
      <c r="J13" s="301">
        <v>3</v>
      </c>
      <c r="K13" s="301">
        <v>3</v>
      </c>
      <c r="L13" s="301">
        <v>3</v>
      </c>
      <c r="M13" s="301">
        <v>3</v>
      </c>
      <c r="N13" s="301">
        <v>0</v>
      </c>
      <c r="O13" s="301">
        <v>3</v>
      </c>
      <c r="P13" s="301">
        <v>3</v>
      </c>
      <c r="Q13" s="301">
        <v>3</v>
      </c>
      <c r="R13" s="301">
        <v>3</v>
      </c>
      <c r="S13" s="301">
        <v>3</v>
      </c>
      <c r="T13" s="301">
        <v>3</v>
      </c>
    </row>
    <row r="14" spans="2:20" ht="43.2" x14ac:dyDescent="0.3">
      <c r="B14" s="301">
        <v>7</v>
      </c>
      <c r="C14" s="8" t="s">
        <v>2042</v>
      </c>
      <c r="D14" s="8" t="s">
        <v>2242</v>
      </c>
      <c r="E14" s="8" t="s">
        <v>2255</v>
      </c>
      <c r="F14" s="8">
        <v>20</v>
      </c>
      <c r="G14" s="301">
        <v>1</v>
      </c>
      <c r="H14" s="301">
        <v>1</v>
      </c>
      <c r="I14" s="301">
        <v>1</v>
      </c>
      <c r="J14" s="301">
        <v>1</v>
      </c>
      <c r="K14" s="301">
        <v>1</v>
      </c>
      <c r="L14" s="301">
        <v>1</v>
      </c>
      <c r="M14" s="301">
        <v>1</v>
      </c>
      <c r="N14" s="301">
        <v>1</v>
      </c>
      <c r="O14" s="301">
        <v>1</v>
      </c>
      <c r="P14" s="301">
        <v>1</v>
      </c>
      <c r="Q14" s="301">
        <v>1</v>
      </c>
      <c r="R14" s="301">
        <v>1</v>
      </c>
      <c r="S14" s="301">
        <v>1</v>
      </c>
      <c r="T14" s="301">
        <v>1</v>
      </c>
    </row>
    <row r="15" spans="2:20" ht="43.2" x14ac:dyDescent="0.3">
      <c r="B15" s="301">
        <v>8</v>
      </c>
      <c r="C15" s="8" t="s">
        <v>2214</v>
      </c>
      <c r="D15" s="8" t="s">
        <v>2241</v>
      </c>
      <c r="E15" s="8" t="s">
        <v>2256</v>
      </c>
      <c r="F15" s="8">
        <v>11</v>
      </c>
      <c r="G15" s="301">
        <v>1</v>
      </c>
      <c r="H15" s="301">
        <v>1</v>
      </c>
      <c r="I15" s="301">
        <v>1</v>
      </c>
      <c r="J15" s="301">
        <v>1</v>
      </c>
      <c r="K15" s="301">
        <v>1</v>
      </c>
      <c r="L15" s="301">
        <v>1</v>
      </c>
      <c r="M15" s="301">
        <v>1</v>
      </c>
      <c r="N15" s="301">
        <v>1</v>
      </c>
      <c r="O15" s="301">
        <v>1</v>
      </c>
      <c r="P15" s="301">
        <v>1</v>
      </c>
      <c r="Q15" s="301">
        <v>1</v>
      </c>
      <c r="R15" s="301">
        <v>1</v>
      </c>
      <c r="S15" s="301">
        <v>1</v>
      </c>
      <c r="T15" s="301">
        <v>1</v>
      </c>
    </row>
    <row r="16" spans="2:20" ht="43.2" x14ac:dyDescent="0.3">
      <c r="B16" s="301">
        <v>9</v>
      </c>
      <c r="C16" s="700" t="s">
        <v>2043</v>
      </c>
      <c r="D16" s="700" t="s">
        <v>2243</v>
      </c>
      <c r="E16" s="700"/>
      <c r="F16" s="700">
        <v>2</v>
      </c>
      <c r="G16" s="301">
        <v>1</v>
      </c>
      <c r="H16" s="301">
        <v>1</v>
      </c>
      <c r="I16" s="301">
        <v>1</v>
      </c>
      <c r="J16" s="301">
        <v>1</v>
      </c>
      <c r="K16" s="301">
        <v>1</v>
      </c>
      <c r="L16" s="301">
        <v>1</v>
      </c>
      <c r="M16" s="301">
        <v>1</v>
      </c>
      <c r="N16" s="301">
        <v>1</v>
      </c>
      <c r="O16" s="301">
        <v>1</v>
      </c>
      <c r="P16" s="301">
        <v>1</v>
      </c>
      <c r="Q16" s="301">
        <v>1</v>
      </c>
      <c r="R16" s="301">
        <v>1</v>
      </c>
      <c r="S16" s="301">
        <v>1</v>
      </c>
      <c r="T16" s="301">
        <v>1</v>
      </c>
    </row>
    <row r="17" spans="2:20" ht="57.6" x14ac:dyDescent="0.3">
      <c r="B17" s="301">
        <v>10</v>
      </c>
      <c r="C17" s="8" t="s">
        <v>2043</v>
      </c>
      <c r="D17" s="8" t="s">
        <v>2241</v>
      </c>
      <c r="E17" s="8" t="s">
        <v>2257</v>
      </c>
      <c r="F17" s="8">
        <v>15</v>
      </c>
      <c r="G17" s="301">
        <v>1</v>
      </c>
      <c r="H17" s="301">
        <v>1</v>
      </c>
      <c r="I17" s="301">
        <v>1</v>
      </c>
      <c r="J17" s="301">
        <v>1</v>
      </c>
      <c r="K17" s="301">
        <v>1</v>
      </c>
      <c r="L17" s="301">
        <v>1</v>
      </c>
      <c r="M17" s="301">
        <v>1</v>
      </c>
      <c r="N17" s="301">
        <v>1</v>
      </c>
      <c r="O17" s="301">
        <v>1</v>
      </c>
      <c r="P17" s="301">
        <v>1</v>
      </c>
      <c r="Q17" s="301">
        <v>1</v>
      </c>
      <c r="R17" s="301">
        <v>1</v>
      </c>
      <c r="S17" s="301">
        <v>1</v>
      </c>
      <c r="T17" s="301">
        <v>1</v>
      </c>
    </row>
    <row r="18" spans="2:20" ht="43.2" x14ac:dyDescent="0.3">
      <c r="B18" s="301">
        <v>11</v>
      </c>
      <c r="C18" s="8" t="s">
        <v>2037</v>
      </c>
      <c r="D18" s="8" t="s">
        <v>2241</v>
      </c>
      <c r="E18" s="8" t="s">
        <v>2258</v>
      </c>
      <c r="F18" s="8">
        <v>54</v>
      </c>
      <c r="G18" s="301">
        <v>1</v>
      </c>
      <c r="H18" s="301">
        <v>1</v>
      </c>
      <c r="I18" s="301">
        <v>1</v>
      </c>
      <c r="J18" s="301">
        <v>1</v>
      </c>
      <c r="K18" s="301">
        <v>1</v>
      </c>
      <c r="L18" s="301">
        <v>1</v>
      </c>
      <c r="M18" s="301">
        <v>1</v>
      </c>
      <c r="N18" s="301">
        <v>1</v>
      </c>
      <c r="O18" s="301">
        <v>1</v>
      </c>
      <c r="P18" s="301">
        <v>1</v>
      </c>
      <c r="Q18" s="301">
        <v>1</v>
      </c>
      <c r="R18" s="301">
        <v>1</v>
      </c>
      <c r="S18" s="301">
        <v>1</v>
      </c>
      <c r="T18" s="301">
        <v>1</v>
      </c>
    </row>
    <row r="19" spans="2:20" ht="43.2" x14ac:dyDescent="0.3">
      <c r="B19" s="301">
        <v>12</v>
      </c>
      <c r="C19" s="8" t="s">
        <v>2037</v>
      </c>
      <c r="D19" s="8" t="s">
        <v>2242</v>
      </c>
      <c r="E19" s="8" t="s">
        <v>2259</v>
      </c>
      <c r="F19" s="8">
        <v>39</v>
      </c>
      <c r="G19" s="301">
        <v>1</v>
      </c>
      <c r="H19" s="301">
        <v>1</v>
      </c>
      <c r="I19" s="301">
        <v>1</v>
      </c>
      <c r="J19" s="301">
        <v>1</v>
      </c>
      <c r="K19" s="301">
        <v>1</v>
      </c>
      <c r="L19" s="301">
        <v>1</v>
      </c>
      <c r="M19" s="301">
        <v>1</v>
      </c>
      <c r="N19" s="301">
        <v>1</v>
      </c>
      <c r="O19" s="301">
        <v>1</v>
      </c>
      <c r="P19" s="301">
        <v>1</v>
      </c>
      <c r="Q19" s="301">
        <v>1</v>
      </c>
      <c r="R19" s="301">
        <v>1</v>
      </c>
      <c r="S19" s="301">
        <v>1</v>
      </c>
      <c r="T19" s="301">
        <v>1</v>
      </c>
    </row>
    <row r="20" spans="2:20" ht="57.6" x14ac:dyDescent="0.3">
      <c r="B20" s="301">
        <v>13</v>
      </c>
      <c r="C20" s="8" t="s">
        <v>2037</v>
      </c>
      <c r="D20" s="8" t="s">
        <v>2244</v>
      </c>
      <c r="E20" s="8" t="s">
        <v>2260</v>
      </c>
      <c r="F20" s="8">
        <v>33</v>
      </c>
      <c r="G20" s="301">
        <v>1</v>
      </c>
      <c r="H20" s="301">
        <v>1</v>
      </c>
      <c r="I20" s="301">
        <v>1</v>
      </c>
      <c r="J20" s="301">
        <v>1</v>
      </c>
      <c r="K20" s="301">
        <v>1</v>
      </c>
      <c r="L20" s="301">
        <v>1</v>
      </c>
      <c r="M20" s="301">
        <v>1</v>
      </c>
      <c r="N20" s="301">
        <v>1</v>
      </c>
      <c r="O20" s="301">
        <v>1</v>
      </c>
      <c r="P20" s="301">
        <v>1</v>
      </c>
      <c r="Q20" s="301">
        <v>1</v>
      </c>
      <c r="R20" s="301">
        <v>1</v>
      </c>
      <c r="S20" s="301">
        <v>1</v>
      </c>
      <c r="T20" s="301">
        <v>1</v>
      </c>
    </row>
    <row r="21" spans="2:20" ht="43.2" x14ac:dyDescent="0.3">
      <c r="B21" s="301">
        <v>14</v>
      </c>
      <c r="C21" s="688" t="s">
        <v>2215</v>
      </c>
      <c r="D21" s="688" t="s">
        <v>2208</v>
      </c>
      <c r="E21" s="688" t="s">
        <v>2261</v>
      </c>
      <c r="F21" s="688">
        <v>43</v>
      </c>
      <c r="G21" s="301">
        <v>1</v>
      </c>
      <c r="H21" s="301">
        <v>1</v>
      </c>
      <c r="I21" s="301">
        <v>1</v>
      </c>
      <c r="J21" s="301">
        <v>1</v>
      </c>
      <c r="K21" s="301">
        <v>1</v>
      </c>
      <c r="L21" s="301">
        <v>1</v>
      </c>
      <c r="M21" s="301">
        <v>1</v>
      </c>
      <c r="N21" s="301">
        <v>1</v>
      </c>
      <c r="O21" s="301">
        <v>1</v>
      </c>
      <c r="P21" s="301">
        <v>1</v>
      </c>
      <c r="Q21" s="301">
        <v>1</v>
      </c>
      <c r="R21" s="301">
        <v>1</v>
      </c>
      <c r="S21" s="301">
        <v>1</v>
      </c>
      <c r="T21" s="301">
        <v>1</v>
      </c>
    </row>
    <row r="22" spans="2:20" ht="43.2" x14ac:dyDescent="0.3">
      <c r="B22" s="301">
        <v>15</v>
      </c>
      <c r="C22" s="688" t="s">
        <v>2216</v>
      </c>
      <c r="D22" s="688" t="s">
        <v>2213</v>
      </c>
      <c r="E22" s="688" t="s">
        <v>2262</v>
      </c>
      <c r="F22" s="688">
        <v>44</v>
      </c>
      <c r="G22" s="301">
        <v>1</v>
      </c>
      <c r="H22" s="301">
        <v>1</v>
      </c>
      <c r="I22" s="301">
        <v>1</v>
      </c>
      <c r="J22" s="301">
        <v>1</v>
      </c>
      <c r="K22" s="301">
        <v>1</v>
      </c>
      <c r="L22" s="301">
        <v>1</v>
      </c>
      <c r="M22" s="301">
        <v>1</v>
      </c>
      <c r="N22" s="301">
        <v>1</v>
      </c>
      <c r="O22" s="301">
        <v>1</v>
      </c>
      <c r="P22" s="301">
        <v>1</v>
      </c>
      <c r="Q22" s="301">
        <v>1</v>
      </c>
      <c r="R22" s="301">
        <v>1</v>
      </c>
      <c r="S22" s="301">
        <v>1</v>
      </c>
      <c r="T22" s="301">
        <v>1</v>
      </c>
    </row>
    <row r="23" spans="2:20" ht="43.2" x14ac:dyDescent="0.3">
      <c r="B23" s="301">
        <v>16</v>
      </c>
      <c r="C23" s="688" t="s">
        <v>2216</v>
      </c>
      <c r="D23" s="688" t="s">
        <v>2245</v>
      </c>
      <c r="E23" s="688" t="s">
        <v>2263</v>
      </c>
      <c r="F23" s="688">
        <v>34</v>
      </c>
      <c r="G23" s="301">
        <v>1</v>
      </c>
      <c r="H23" s="301">
        <v>1</v>
      </c>
      <c r="I23" s="301">
        <v>1</v>
      </c>
      <c r="J23" s="301">
        <v>1</v>
      </c>
      <c r="K23" s="301">
        <v>1</v>
      </c>
      <c r="L23" s="301">
        <v>1</v>
      </c>
      <c r="M23" s="301">
        <v>1</v>
      </c>
      <c r="N23" s="301">
        <v>1</v>
      </c>
      <c r="O23" s="301">
        <v>1</v>
      </c>
      <c r="P23" s="301">
        <v>1</v>
      </c>
      <c r="Q23" s="301">
        <v>1</v>
      </c>
      <c r="R23" s="301">
        <v>1</v>
      </c>
      <c r="S23" s="301">
        <v>1</v>
      </c>
      <c r="T23" s="301">
        <v>1</v>
      </c>
    </row>
    <row r="24" spans="2:20" ht="43.2" x14ac:dyDescent="0.3">
      <c r="B24" s="301">
        <v>17</v>
      </c>
      <c r="C24" s="688" t="s">
        <v>2216</v>
      </c>
      <c r="D24" s="688" t="s">
        <v>2246</v>
      </c>
      <c r="E24" s="688" t="s">
        <v>2264</v>
      </c>
      <c r="F24" s="688">
        <v>40</v>
      </c>
      <c r="G24" s="301">
        <v>1</v>
      </c>
      <c r="H24" s="301">
        <v>1</v>
      </c>
      <c r="I24" s="301">
        <v>1</v>
      </c>
      <c r="J24" s="301">
        <v>1</v>
      </c>
      <c r="K24" s="301">
        <v>1</v>
      </c>
      <c r="L24" s="301">
        <v>1</v>
      </c>
      <c r="M24" s="301">
        <v>1</v>
      </c>
      <c r="N24" s="301">
        <v>1</v>
      </c>
      <c r="O24" s="301">
        <v>1</v>
      </c>
      <c r="P24" s="301">
        <v>1</v>
      </c>
      <c r="Q24" s="301">
        <v>1</v>
      </c>
      <c r="R24" s="301">
        <v>1</v>
      </c>
      <c r="S24" s="301">
        <v>1</v>
      </c>
      <c r="T24" s="301">
        <v>1</v>
      </c>
    </row>
    <row r="25" spans="2:20" ht="28.8" x14ac:dyDescent="0.3">
      <c r="B25" s="301">
        <v>18</v>
      </c>
      <c r="C25" s="700" t="s">
        <v>2044</v>
      </c>
      <c r="D25" s="700" t="s">
        <v>2240</v>
      </c>
      <c r="E25" s="700"/>
      <c r="F25" s="700">
        <v>19</v>
      </c>
      <c r="G25" s="301">
        <v>1</v>
      </c>
      <c r="H25" s="301">
        <v>1</v>
      </c>
      <c r="I25" s="301">
        <v>1</v>
      </c>
      <c r="J25" s="301">
        <v>1</v>
      </c>
      <c r="K25" s="301">
        <v>1</v>
      </c>
      <c r="L25" s="301">
        <v>1</v>
      </c>
      <c r="M25" s="301">
        <v>1</v>
      </c>
      <c r="N25" s="301">
        <v>1</v>
      </c>
      <c r="O25" s="301">
        <v>1</v>
      </c>
      <c r="P25" s="301">
        <v>1</v>
      </c>
      <c r="Q25" s="301">
        <v>1</v>
      </c>
      <c r="R25" s="301">
        <v>1</v>
      </c>
      <c r="S25" s="301">
        <v>1</v>
      </c>
      <c r="T25" s="301">
        <v>1</v>
      </c>
    </row>
    <row r="26" spans="2:20" ht="43.2" x14ac:dyDescent="0.3">
      <c r="B26" s="301">
        <v>19</v>
      </c>
      <c r="C26" s="8" t="s">
        <v>2044</v>
      </c>
      <c r="D26" s="8" t="s">
        <v>2241</v>
      </c>
      <c r="E26" s="8" t="s">
        <v>2265</v>
      </c>
      <c r="F26" s="8">
        <v>66</v>
      </c>
      <c r="G26" s="301">
        <v>1</v>
      </c>
      <c r="H26" s="301">
        <v>1</v>
      </c>
      <c r="I26" s="301">
        <v>1</v>
      </c>
      <c r="J26" s="301">
        <v>1</v>
      </c>
      <c r="K26" s="301">
        <v>1</v>
      </c>
      <c r="L26" s="301">
        <v>1</v>
      </c>
      <c r="M26" s="301">
        <v>1</v>
      </c>
      <c r="N26" s="301">
        <v>1</v>
      </c>
      <c r="O26" s="301">
        <v>1</v>
      </c>
      <c r="P26" s="301">
        <v>1</v>
      </c>
      <c r="Q26" s="301">
        <v>1</v>
      </c>
      <c r="R26" s="301">
        <v>1</v>
      </c>
      <c r="S26" s="301">
        <v>1</v>
      </c>
      <c r="T26" s="301">
        <v>1</v>
      </c>
    </row>
    <row r="27" spans="2:20" ht="43.2" x14ac:dyDescent="0.3">
      <c r="B27" s="301">
        <v>20</v>
      </c>
      <c r="C27" s="8" t="s">
        <v>2044</v>
      </c>
      <c r="D27" s="8" t="s">
        <v>2242</v>
      </c>
      <c r="E27" s="8" t="s">
        <v>2266</v>
      </c>
      <c r="F27" s="8">
        <v>42</v>
      </c>
      <c r="G27" s="301">
        <v>1</v>
      </c>
      <c r="H27" s="301">
        <v>1</v>
      </c>
      <c r="I27" s="301">
        <v>1</v>
      </c>
      <c r="J27" s="301">
        <v>1</v>
      </c>
      <c r="K27" s="301">
        <v>1</v>
      </c>
      <c r="L27" s="301">
        <v>1</v>
      </c>
      <c r="M27" s="301">
        <v>1</v>
      </c>
      <c r="N27" s="301">
        <v>1</v>
      </c>
      <c r="O27" s="301">
        <v>1</v>
      </c>
      <c r="P27" s="301">
        <v>1</v>
      </c>
      <c r="Q27" s="301">
        <v>1</v>
      </c>
      <c r="R27" s="301">
        <v>1</v>
      </c>
      <c r="S27" s="301">
        <v>1</v>
      </c>
      <c r="T27" s="301">
        <v>1</v>
      </c>
    </row>
    <row r="28" spans="2:20" x14ac:dyDescent="0.3">
      <c r="B28" s="301">
        <v>21</v>
      </c>
      <c r="C28" s="700" t="s">
        <v>2217</v>
      </c>
      <c r="D28" s="700" t="s">
        <v>2240</v>
      </c>
      <c r="E28" s="700"/>
      <c r="F28" s="700">
        <v>7</v>
      </c>
      <c r="G28" s="301">
        <v>1</v>
      </c>
      <c r="H28" s="301">
        <v>1</v>
      </c>
      <c r="I28" s="301">
        <v>1</v>
      </c>
      <c r="J28" s="301">
        <v>1</v>
      </c>
      <c r="K28" s="301">
        <v>1</v>
      </c>
      <c r="L28" s="301">
        <v>1</v>
      </c>
      <c r="M28" s="301">
        <v>1</v>
      </c>
      <c r="N28" s="301">
        <v>1</v>
      </c>
      <c r="O28" s="301">
        <v>1</v>
      </c>
      <c r="P28" s="301">
        <v>1</v>
      </c>
      <c r="Q28" s="301">
        <v>1</v>
      </c>
      <c r="R28" s="301">
        <v>1</v>
      </c>
      <c r="S28" s="301">
        <v>1</v>
      </c>
      <c r="T28" s="301">
        <v>1</v>
      </c>
    </row>
    <row r="29" spans="2:20" ht="43.2" x14ac:dyDescent="0.3">
      <c r="B29" s="301">
        <v>22</v>
      </c>
      <c r="C29" s="700" t="s">
        <v>2218</v>
      </c>
      <c r="D29" s="700" t="s">
        <v>2240</v>
      </c>
      <c r="E29" s="700"/>
      <c r="F29" s="700">
        <v>12</v>
      </c>
      <c r="G29" s="301">
        <v>1</v>
      </c>
      <c r="H29" s="301">
        <v>1</v>
      </c>
      <c r="I29" s="301">
        <v>1</v>
      </c>
      <c r="J29" s="301">
        <v>1</v>
      </c>
      <c r="K29" s="301">
        <v>1</v>
      </c>
      <c r="L29" s="301">
        <v>1</v>
      </c>
      <c r="M29" s="301">
        <v>1</v>
      </c>
      <c r="N29" s="301">
        <v>1</v>
      </c>
      <c r="O29" s="301">
        <v>1</v>
      </c>
      <c r="P29" s="301">
        <v>1</v>
      </c>
      <c r="Q29" s="301">
        <v>1</v>
      </c>
      <c r="R29" s="301">
        <v>1</v>
      </c>
      <c r="S29" s="301">
        <v>1</v>
      </c>
      <c r="T29" s="301">
        <v>1</v>
      </c>
    </row>
    <row r="30" spans="2:20" ht="57.6" x14ac:dyDescent="0.3">
      <c r="B30" s="301">
        <v>23</v>
      </c>
      <c r="C30" s="700" t="s">
        <v>1865</v>
      </c>
      <c r="D30" s="700" t="s">
        <v>2240</v>
      </c>
      <c r="E30" s="700"/>
      <c r="F30" s="700">
        <v>34</v>
      </c>
      <c r="G30" s="301">
        <v>1</v>
      </c>
      <c r="H30" s="301">
        <v>1</v>
      </c>
      <c r="I30" s="301">
        <v>1</v>
      </c>
      <c r="J30" s="301">
        <v>1</v>
      </c>
      <c r="K30" s="301">
        <v>1</v>
      </c>
      <c r="L30" s="301">
        <v>1</v>
      </c>
      <c r="M30" s="301">
        <v>1</v>
      </c>
      <c r="N30" s="301">
        <v>1</v>
      </c>
      <c r="O30" s="301">
        <v>1</v>
      </c>
      <c r="P30" s="301">
        <v>1</v>
      </c>
      <c r="Q30" s="301">
        <v>1</v>
      </c>
      <c r="R30" s="301">
        <v>1</v>
      </c>
      <c r="S30" s="301">
        <v>1</v>
      </c>
      <c r="T30" s="301">
        <v>1</v>
      </c>
    </row>
    <row r="31" spans="2:20" ht="57.6" x14ac:dyDescent="0.3">
      <c r="B31" s="301">
        <v>24</v>
      </c>
      <c r="C31" s="8" t="s">
        <v>1865</v>
      </c>
      <c r="D31" s="8" t="s">
        <v>2241</v>
      </c>
      <c r="E31" s="8" t="s">
        <v>2267</v>
      </c>
      <c r="F31" s="8">
        <v>65</v>
      </c>
      <c r="G31" s="301">
        <v>1</v>
      </c>
      <c r="H31" s="301">
        <v>1</v>
      </c>
      <c r="I31" s="301">
        <v>1</v>
      </c>
      <c r="J31" s="301">
        <v>1</v>
      </c>
      <c r="K31" s="301">
        <v>1</v>
      </c>
      <c r="L31" s="301">
        <v>1</v>
      </c>
      <c r="M31" s="301">
        <v>1</v>
      </c>
      <c r="N31" s="301">
        <v>1</v>
      </c>
      <c r="O31" s="301">
        <v>1</v>
      </c>
      <c r="P31" s="301">
        <v>1</v>
      </c>
      <c r="Q31" s="301">
        <v>1</v>
      </c>
      <c r="R31" s="301">
        <v>1</v>
      </c>
      <c r="S31" s="301">
        <v>1</v>
      </c>
      <c r="T31" s="301">
        <v>1</v>
      </c>
    </row>
    <row r="32" spans="2:20" ht="57.6" x14ac:dyDescent="0.3">
      <c r="B32" s="301">
        <v>25</v>
      </c>
      <c r="C32" s="8" t="s">
        <v>1865</v>
      </c>
      <c r="D32" s="8" t="s">
        <v>2242</v>
      </c>
      <c r="E32" s="8" t="s">
        <v>2268</v>
      </c>
      <c r="F32" s="8">
        <v>45</v>
      </c>
      <c r="G32" s="301">
        <v>1</v>
      </c>
      <c r="H32" s="301">
        <v>1</v>
      </c>
      <c r="I32" s="301">
        <v>1</v>
      </c>
      <c r="J32" s="301">
        <v>1</v>
      </c>
      <c r="K32" s="301">
        <v>1</v>
      </c>
      <c r="L32" s="301">
        <v>1</v>
      </c>
      <c r="M32" s="301">
        <v>1</v>
      </c>
      <c r="N32" s="301">
        <v>1</v>
      </c>
      <c r="O32" s="301">
        <v>1</v>
      </c>
      <c r="P32" s="301">
        <v>1</v>
      </c>
      <c r="Q32" s="301">
        <v>1</v>
      </c>
      <c r="R32" s="301">
        <v>1</v>
      </c>
      <c r="S32" s="301">
        <v>1</v>
      </c>
      <c r="T32" s="301">
        <v>1</v>
      </c>
    </row>
    <row r="33" spans="2:20" ht="57.6" x14ac:dyDescent="0.3">
      <c r="B33" s="301">
        <v>26</v>
      </c>
      <c r="C33" s="8" t="s">
        <v>1865</v>
      </c>
      <c r="D33" s="8" t="s">
        <v>2244</v>
      </c>
      <c r="E33" s="8" t="s">
        <v>2269</v>
      </c>
      <c r="F33" s="8">
        <v>24</v>
      </c>
      <c r="G33" s="301">
        <v>1</v>
      </c>
      <c r="H33" s="301">
        <v>1</v>
      </c>
      <c r="I33" s="301">
        <v>1</v>
      </c>
      <c r="J33" s="301">
        <v>1</v>
      </c>
      <c r="K33" s="301">
        <v>1</v>
      </c>
      <c r="L33" s="301">
        <v>1</v>
      </c>
      <c r="M33" s="301">
        <v>1</v>
      </c>
      <c r="N33" s="301">
        <v>1</v>
      </c>
      <c r="O33" s="301">
        <v>1</v>
      </c>
      <c r="P33" s="301">
        <v>1</v>
      </c>
      <c r="Q33" s="301">
        <v>1</v>
      </c>
      <c r="R33" s="301">
        <v>1</v>
      </c>
      <c r="S33" s="301">
        <v>1</v>
      </c>
      <c r="T33" s="301">
        <v>1</v>
      </c>
    </row>
    <row r="34" spans="2:20" ht="57.6" x14ac:dyDescent="0.3">
      <c r="B34" s="301">
        <v>27</v>
      </c>
      <c r="C34" s="8" t="s">
        <v>1865</v>
      </c>
      <c r="D34" s="8" t="s">
        <v>2247</v>
      </c>
      <c r="E34" s="8" t="s">
        <v>2270</v>
      </c>
      <c r="F34" s="8">
        <v>16</v>
      </c>
      <c r="G34" s="301">
        <v>1</v>
      </c>
      <c r="H34" s="301">
        <v>1</v>
      </c>
      <c r="I34" s="301">
        <v>1</v>
      </c>
      <c r="J34" s="301">
        <v>1</v>
      </c>
      <c r="K34" s="301">
        <v>1</v>
      </c>
      <c r="L34" s="301">
        <v>1</v>
      </c>
      <c r="M34" s="301">
        <v>1</v>
      </c>
      <c r="N34" s="301">
        <v>1</v>
      </c>
      <c r="O34" s="301">
        <v>1</v>
      </c>
      <c r="P34" s="301">
        <v>1</v>
      </c>
      <c r="Q34" s="301">
        <v>1</v>
      </c>
      <c r="R34" s="301">
        <v>1</v>
      </c>
      <c r="S34" s="301">
        <v>1</v>
      </c>
      <c r="T34" s="301">
        <v>1</v>
      </c>
    </row>
    <row r="35" spans="2:20" ht="43.2" x14ac:dyDescent="0.3">
      <c r="B35" s="301">
        <v>28</v>
      </c>
      <c r="C35" s="8" t="s">
        <v>2038</v>
      </c>
      <c r="D35" s="8" t="s">
        <v>2241</v>
      </c>
      <c r="E35" s="8" t="s">
        <v>2259</v>
      </c>
      <c r="F35" s="8">
        <v>44</v>
      </c>
      <c r="G35" s="301">
        <v>1</v>
      </c>
      <c r="H35" s="301">
        <v>1</v>
      </c>
      <c r="I35" s="301">
        <v>1</v>
      </c>
      <c r="J35" s="301">
        <v>1</v>
      </c>
      <c r="K35" s="301">
        <v>1</v>
      </c>
      <c r="L35" s="301">
        <v>1</v>
      </c>
      <c r="M35" s="301">
        <v>1</v>
      </c>
      <c r="N35" s="301">
        <v>1</v>
      </c>
      <c r="O35" s="301">
        <v>1</v>
      </c>
      <c r="P35" s="301">
        <v>1</v>
      </c>
      <c r="Q35" s="301">
        <v>1</v>
      </c>
      <c r="R35" s="301">
        <v>1</v>
      </c>
      <c r="S35" s="301">
        <v>1</v>
      </c>
      <c r="T35" s="301">
        <v>1</v>
      </c>
    </row>
    <row r="36" spans="2:20" ht="43.2" x14ac:dyDescent="0.3">
      <c r="B36" s="301">
        <v>29</v>
      </c>
      <c r="C36" s="8" t="s">
        <v>2038</v>
      </c>
      <c r="D36" s="8" t="s">
        <v>2242</v>
      </c>
      <c r="E36" s="8" t="s">
        <v>2270</v>
      </c>
      <c r="F36" s="8">
        <v>13</v>
      </c>
      <c r="G36" s="301">
        <v>1</v>
      </c>
      <c r="H36" s="301">
        <v>1</v>
      </c>
      <c r="I36" s="301">
        <v>1</v>
      </c>
      <c r="J36" s="301">
        <v>1</v>
      </c>
      <c r="K36" s="301">
        <v>1</v>
      </c>
      <c r="L36" s="301">
        <v>1</v>
      </c>
      <c r="M36" s="301">
        <v>1</v>
      </c>
      <c r="N36" s="301">
        <v>1</v>
      </c>
      <c r="O36" s="301">
        <v>1</v>
      </c>
      <c r="P36" s="301">
        <v>1</v>
      </c>
      <c r="Q36" s="301">
        <v>1</v>
      </c>
      <c r="R36" s="301">
        <v>1</v>
      </c>
      <c r="S36" s="301">
        <v>1</v>
      </c>
      <c r="T36" s="301">
        <v>1</v>
      </c>
    </row>
    <row r="37" spans="2:20" ht="43.2" x14ac:dyDescent="0.3">
      <c r="B37" s="301">
        <v>30</v>
      </c>
      <c r="C37" s="8" t="s">
        <v>2038</v>
      </c>
      <c r="D37" s="8" t="s">
        <v>2244</v>
      </c>
      <c r="E37" s="8" t="s">
        <v>2271</v>
      </c>
      <c r="F37" s="8">
        <v>25</v>
      </c>
      <c r="G37" s="301">
        <v>1</v>
      </c>
      <c r="H37" s="301">
        <v>1</v>
      </c>
      <c r="I37" s="301">
        <v>1</v>
      </c>
      <c r="J37" s="301">
        <v>1</v>
      </c>
      <c r="K37" s="301">
        <v>1</v>
      </c>
      <c r="L37" s="301">
        <v>1</v>
      </c>
      <c r="M37" s="301">
        <v>1</v>
      </c>
      <c r="N37" s="301">
        <v>1</v>
      </c>
      <c r="O37" s="301">
        <v>1</v>
      </c>
      <c r="P37" s="301">
        <v>1</v>
      </c>
      <c r="Q37" s="301">
        <v>1</v>
      </c>
      <c r="R37" s="301">
        <v>1</v>
      </c>
      <c r="S37" s="301">
        <v>1</v>
      </c>
      <c r="T37" s="301">
        <v>1</v>
      </c>
    </row>
    <row r="38" spans="2:20" ht="43.2" x14ac:dyDescent="0.3">
      <c r="B38" s="301">
        <v>31</v>
      </c>
      <c r="C38" s="8" t="s">
        <v>2038</v>
      </c>
      <c r="D38" s="8" t="s">
        <v>2247</v>
      </c>
      <c r="E38" s="8" t="s">
        <v>2272</v>
      </c>
      <c r="F38" s="8">
        <v>20</v>
      </c>
      <c r="G38" s="301">
        <v>1</v>
      </c>
      <c r="H38" s="301">
        <v>1</v>
      </c>
      <c r="I38" s="301">
        <v>1</v>
      </c>
      <c r="J38" s="301">
        <v>1</v>
      </c>
      <c r="K38" s="301">
        <v>1</v>
      </c>
      <c r="L38" s="301">
        <v>1</v>
      </c>
      <c r="M38" s="301">
        <v>1</v>
      </c>
      <c r="N38" s="301">
        <v>1</v>
      </c>
      <c r="O38" s="301">
        <v>1</v>
      </c>
      <c r="P38" s="301">
        <v>1</v>
      </c>
      <c r="Q38" s="301">
        <v>1</v>
      </c>
      <c r="R38" s="301">
        <v>1</v>
      </c>
      <c r="S38" s="301">
        <v>1</v>
      </c>
      <c r="T38" s="301">
        <v>1</v>
      </c>
    </row>
    <row r="39" spans="2:20" ht="28.8" x14ac:dyDescent="0.3">
      <c r="B39" s="301">
        <v>32</v>
      </c>
      <c r="C39" s="700" t="s">
        <v>2006</v>
      </c>
      <c r="D39" s="700" t="s">
        <v>2240</v>
      </c>
      <c r="E39" s="700"/>
      <c r="F39" s="700">
        <v>4</v>
      </c>
      <c r="G39" s="301">
        <v>1</v>
      </c>
      <c r="H39" s="301">
        <v>1</v>
      </c>
      <c r="I39" s="301">
        <v>1</v>
      </c>
      <c r="J39" s="301">
        <v>1</v>
      </c>
      <c r="K39" s="301">
        <v>1</v>
      </c>
      <c r="L39" s="301">
        <v>1</v>
      </c>
      <c r="M39" s="301">
        <v>1</v>
      </c>
      <c r="N39" s="301">
        <v>1</v>
      </c>
      <c r="O39" s="301">
        <v>1</v>
      </c>
      <c r="P39" s="301">
        <v>1</v>
      </c>
      <c r="Q39" s="301">
        <v>1</v>
      </c>
      <c r="R39" s="301">
        <v>1</v>
      </c>
      <c r="S39" s="301">
        <v>1</v>
      </c>
      <c r="T39" s="301">
        <v>1</v>
      </c>
    </row>
    <row r="40" spans="2:20" ht="43.2" x14ac:dyDescent="0.3">
      <c r="B40" s="301">
        <v>33</v>
      </c>
      <c r="C40" s="8" t="s">
        <v>2006</v>
      </c>
      <c r="D40" s="8" t="s">
        <v>2241</v>
      </c>
      <c r="E40" s="8" t="s">
        <v>2273</v>
      </c>
      <c r="F40" s="8">
        <v>14</v>
      </c>
      <c r="G40" s="301">
        <v>1</v>
      </c>
      <c r="H40" s="301">
        <v>1</v>
      </c>
      <c r="I40" s="301">
        <v>1</v>
      </c>
      <c r="J40" s="301">
        <v>1</v>
      </c>
      <c r="K40" s="301">
        <v>1</v>
      </c>
      <c r="L40" s="301">
        <v>1</v>
      </c>
      <c r="M40" s="301">
        <v>1</v>
      </c>
      <c r="N40" s="301">
        <v>1</v>
      </c>
      <c r="O40" s="301">
        <v>1</v>
      </c>
      <c r="P40" s="301">
        <v>1</v>
      </c>
      <c r="Q40" s="301">
        <v>1</v>
      </c>
      <c r="R40" s="301">
        <v>1</v>
      </c>
      <c r="S40" s="301">
        <v>1</v>
      </c>
      <c r="T40" s="301">
        <v>1</v>
      </c>
    </row>
    <row r="41" spans="2:20" ht="43.2" x14ac:dyDescent="0.3">
      <c r="B41" s="301">
        <v>34</v>
      </c>
      <c r="C41" s="8" t="s">
        <v>2032</v>
      </c>
      <c r="D41" s="8" t="s">
        <v>2241</v>
      </c>
      <c r="E41" s="8" t="s">
        <v>2254</v>
      </c>
      <c r="F41" s="8">
        <v>65</v>
      </c>
      <c r="G41" s="301">
        <v>1</v>
      </c>
      <c r="H41" s="301">
        <v>1</v>
      </c>
      <c r="I41" s="301">
        <v>1</v>
      </c>
      <c r="J41" s="301">
        <v>1</v>
      </c>
      <c r="K41" s="301">
        <v>1</v>
      </c>
      <c r="L41" s="301">
        <v>1</v>
      </c>
      <c r="M41" s="301">
        <v>1</v>
      </c>
      <c r="N41" s="301">
        <v>1</v>
      </c>
      <c r="O41" s="301">
        <v>1</v>
      </c>
      <c r="P41" s="301">
        <v>1</v>
      </c>
      <c r="Q41" s="301">
        <v>1</v>
      </c>
      <c r="R41" s="301">
        <v>1</v>
      </c>
      <c r="S41" s="301">
        <v>1</v>
      </c>
      <c r="T41" s="301">
        <v>1</v>
      </c>
    </row>
    <row r="42" spans="2:20" ht="43.2" x14ac:dyDescent="0.3">
      <c r="B42" s="301">
        <v>35</v>
      </c>
      <c r="C42" s="8" t="s">
        <v>2032</v>
      </c>
      <c r="D42" s="8" t="s">
        <v>2242</v>
      </c>
      <c r="E42" s="8" t="s">
        <v>2274</v>
      </c>
      <c r="F42" s="8">
        <v>23</v>
      </c>
      <c r="G42" s="301">
        <v>1</v>
      </c>
      <c r="H42" s="301">
        <v>1</v>
      </c>
      <c r="I42" s="301">
        <v>1</v>
      </c>
      <c r="J42" s="301">
        <v>1</v>
      </c>
      <c r="K42" s="301">
        <v>1</v>
      </c>
      <c r="L42" s="301">
        <v>1</v>
      </c>
      <c r="M42" s="301">
        <v>1</v>
      </c>
      <c r="N42" s="301">
        <v>1</v>
      </c>
      <c r="O42" s="301">
        <v>1</v>
      </c>
      <c r="P42" s="301">
        <v>1</v>
      </c>
      <c r="Q42" s="301">
        <v>1</v>
      </c>
      <c r="R42" s="301">
        <v>1</v>
      </c>
      <c r="S42" s="301">
        <v>1</v>
      </c>
      <c r="T42" s="301">
        <v>1</v>
      </c>
    </row>
    <row r="43" spans="2:20" ht="43.2" x14ac:dyDescent="0.3">
      <c r="B43" s="301">
        <v>36</v>
      </c>
      <c r="C43" s="8" t="s">
        <v>2032</v>
      </c>
      <c r="D43" s="8" t="s">
        <v>2244</v>
      </c>
      <c r="E43" s="8" t="s">
        <v>2275</v>
      </c>
      <c r="F43" s="8">
        <v>45</v>
      </c>
      <c r="G43" s="301">
        <v>1</v>
      </c>
      <c r="H43" s="301">
        <v>1</v>
      </c>
      <c r="I43" s="301">
        <v>1</v>
      </c>
      <c r="J43" s="301">
        <v>1</v>
      </c>
      <c r="K43" s="301">
        <v>1</v>
      </c>
      <c r="L43" s="301">
        <v>1</v>
      </c>
      <c r="M43" s="301">
        <v>1</v>
      </c>
      <c r="N43" s="301">
        <v>1</v>
      </c>
      <c r="O43" s="301">
        <v>1</v>
      </c>
      <c r="P43" s="301">
        <v>1</v>
      </c>
      <c r="Q43" s="301">
        <v>1</v>
      </c>
      <c r="R43" s="301">
        <v>1</v>
      </c>
      <c r="S43" s="301">
        <v>1</v>
      </c>
      <c r="T43" s="301">
        <v>1</v>
      </c>
    </row>
    <row r="44" spans="2:20" ht="28.8" x14ac:dyDescent="0.3">
      <c r="B44" s="301">
        <v>37</v>
      </c>
      <c r="C44" s="700" t="s">
        <v>2045</v>
      </c>
      <c r="D44" s="700" t="s">
        <v>2240</v>
      </c>
      <c r="E44" s="700"/>
      <c r="F44" s="700">
        <v>1</v>
      </c>
      <c r="G44" s="301">
        <v>1</v>
      </c>
      <c r="H44" s="301">
        <v>1</v>
      </c>
      <c r="I44" s="301">
        <v>1</v>
      </c>
      <c r="J44" s="301">
        <v>1</v>
      </c>
      <c r="K44" s="301">
        <v>1</v>
      </c>
      <c r="L44" s="301">
        <v>1</v>
      </c>
      <c r="M44" s="301">
        <v>1</v>
      </c>
      <c r="N44" s="301">
        <v>1</v>
      </c>
      <c r="O44" s="301">
        <v>1</v>
      </c>
      <c r="P44" s="301">
        <v>1</v>
      </c>
      <c r="Q44" s="301">
        <v>1</v>
      </c>
      <c r="R44" s="301">
        <v>1</v>
      </c>
      <c r="S44" s="301">
        <v>1</v>
      </c>
      <c r="T44" s="301">
        <v>1</v>
      </c>
    </row>
    <row r="45" spans="2:20" ht="43.2" x14ac:dyDescent="0.3">
      <c r="B45" s="301">
        <v>38</v>
      </c>
      <c r="C45" s="8" t="s">
        <v>2045</v>
      </c>
      <c r="D45" s="8" t="s">
        <v>2241</v>
      </c>
      <c r="E45" s="8" t="s">
        <v>2276</v>
      </c>
      <c r="F45" s="8">
        <v>45</v>
      </c>
      <c r="G45" s="301">
        <v>1</v>
      </c>
      <c r="H45" s="301">
        <v>1</v>
      </c>
      <c r="I45" s="301">
        <v>1</v>
      </c>
      <c r="J45" s="301">
        <v>1</v>
      </c>
      <c r="K45" s="301">
        <v>1</v>
      </c>
      <c r="L45" s="301">
        <v>1</v>
      </c>
      <c r="M45" s="301">
        <v>1</v>
      </c>
      <c r="N45" s="301">
        <v>1</v>
      </c>
      <c r="O45" s="301">
        <v>1</v>
      </c>
      <c r="P45" s="301">
        <v>1</v>
      </c>
      <c r="Q45" s="301">
        <v>1</v>
      </c>
      <c r="R45" s="301">
        <v>1</v>
      </c>
      <c r="S45" s="301">
        <v>1</v>
      </c>
      <c r="T45" s="301">
        <v>1</v>
      </c>
    </row>
    <row r="46" spans="2:20" ht="57.6" x14ac:dyDescent="0.3">
      <c r="B46" s="301">
        <v>39</v>
      </c>
      <c r="C46" s="700" t="s">
        <v>2048</v>
      </c>
      <c r="D46" s="700" t="s">
        <v>2240</v>
      </c>
      <c r="E46" s="700" t="s">
        <v>2257</v>
      </c>
      <c r="F46" s="700">
        <v>39</v>
      </c>
      <c r="G46" s="301">
        <v>1</v>
      </c>
      <c r="H46" s="301">
        <v>1</v>
      </c>
      <c r="I46" s="301">
        <v>1</v>
      </c>
      <c r="J46" s="301">
        <v>1</v>
      </c>
      <c r="K46" s="301">
        <v>1</v>
      </c>
      <c r="L46" s="301">
        <v>1</v>
      </c>
      <c r="M46" s="301">
        <v>1</v>
      </c>
      <c r="N46" s="301">
        <v>1</v>
      </c>
      <c r="O46" s="301">
        <v>1</v>
      </c>
      <c r="P46" s="301">
        <v>1</v>
      </c>
      <c r="Q46" s="301">
        <v>1</v>
      </c>
      <c r="R46" s="301">
        <v>1</v>
      </c>
      <c r="S46" s="301">
        <v>1</v>
      </c>
      <c r="T46" s="301">
        <v>1</v>
      </c>
    </row>
    <row r="47" spans="2:20" ht="100.8" x14ac:dyDescent="0.3">
      <c r="B47" s="301">
        <v>40</v>
      </c>
      <c r="C47" s="700" t="s">
        <v>2048</v>
      </c>
      <c r="D47" s="700" t="s">
        <v>2241</v>
      </c>
      <c r="E47" s="700" t="s">
        <v>2277</v>
      </c>
      <c r="F47" s="700">
        <v>58</v>
      </c>
      <c r="G47" s="301">
        <v>1</v>
      </c>
      <c r="H47" s="301">
        <v>1</v>
      </c>
      <c r="I47" s="301">
        <v>1</v>
      </c>
      <c r="J47" s="301">
        <v>1</v>
      </c>
      <c r="K47" s="301">
        <v>1</v>
      </c>
      <c r="L47" s="301">
        <v>1</v>
      </c>
      <c r="M47" s="301">
        <v>1</v>
      </c>
      <c r="N47" s="301">
        <v>1</v>
      </c>
      <c r="O47" s="301">
        <v>1</v>
      </c>
      <c r="P47" s="301">
        <v>1</v>
      </c>
      <c r="Q47" s="301">
        <v>1</v>
      </c>
      <c r="R47" s="301">
        <v>1</v>
      </c>
      <c r="S47" s="301">
        <v>1</v>
      </c>
      <c r="T47" s="301">
        <v>1</v>
      </c>
    </row>
    <row r="48" spans="2:20" ht="28.8" x14ac:dyDescent="0.3">
      <c r="B48" s="301">
        <v>41</v>
      </c>
      <c r="C48" s="688" t="s">
        <v>1057</v>
      </c>
      <c r="D48" s="688" t="s">
        <v>2210</v>
      </c>
      <c r="E48" s="688" t="s">
        <v>2278</v>
      </c>
      <c r="F48" s="688">
        <v>65</v>
      </c>
      <c r="G48" s="301">
        <v>1</v>
      </c>
      <c r="H48" s="301">
        <v>1</v>
      </c>
      <c r="I48" s="301">
        <v>1</v>
      </c>
      <c r="J48" s="301">
        <v>1</v>
      </c>
      <c r="K48" s="301">
        <v>1</v>
      </c>
      <c r="L48" s="301">
        <v>1</v>
      </c>
      <c r="M48" s="301">
        <v>1</v>
      </c>
      <c r="N48" s="301">
        <v>1</v>
      </c>
      <c r="O48" s="301">
        <v>1</v>
      </c>
      <c r="P48" s="301">
        <v>1</v>
      </c>
      <c r="Q48" s="301">
        <v>1</v>
      </c>
      <c r="R48" s="301">
        <v>1</v>
      </c>
      <c r="S48" s="301">
        <v>1</v>
      </c>
      <c r="T48" s="301">
        <v>1</v>
      </c>
    </row>
    <row r="49" spans="2:20" ht="28.8" x14ac:dyDescent="0.3">
      <c r="B49" s="301">
        <v>42</v>
      </c>
      <c r="C49" s="688" t="s">
        <v>1057</v>
      </c>
      <c r="D49" s="688" t="s">
        <v>2213</v>
      </c>
      <c r="E49" s="688" t="s">
        <v>2279</v>
      </c>
      <c r="F49" s="688">
        <v>30</v>
      </c>
      <c r="G49" s="301">
        <v>1</v>
      </c>
      <c r="H49" s="301">
        <v>1</v>
      </c>
      <c r="I49" s="301">
        <v>1</v>
      </c>
      <c r="J49" s="301">
        <v>1</v>
      </c>
      <c r="K49" s="301">
        <v>1</v>
      </c>
      <c r="L49" s="301">
        <v>1</v>
      </c>
      <c r="M49" s="301">
        <v>1</v>
      </c>
      <c r="N49" s="301">
        <v>1</v>
      </c>
      <c r="O49" s="301">
        <v>1</v>
      </c>
      <c r="P49" s="301">
        <v>1</v>
      </c>
      <c r="Q49" s="301">
        <v>1</v>
      </c>
      <c r="R49" s="301">
        <v>1</v>
      </c>
      <c r="S49" s="301">
        <v>1</v>
      </c>
      <c r="T49" s="301">
        <v>1</v>
      </c>
    </row>
    <row r="50" spans="2:20" ht="43.2" x14ac:dyDescent="0.3">
      <c r="B50" s="301">
        <v>43</v>
      </c>
      <c r="C50" s="688" t="s">
        <v>1057</v>
      </c>
      <c r="D50" s="688" t="s">
        <v>2248</v>
      </c>
      <c r="E50" s="688" t="s">
        <v>2280</v>
      </c>
      <c r="F50" s="688">
        <v>22</v>
      </c>
      <c r="G50" s="301">
        <v>1</v>
      </c>
      <c r="H50" s="301">
        <v>1</v>
      </c>
      <c r="I50" s="301">
        <v>1</v>
      </c>
      <c r="J50" s="301">
        <v>1</v>
      </c>
      <c r="K50" s="301">
        <v>1</v>
      </c>
      <c r="L50" s="301">
        <v>1</v>
      </c>
      <c r="M50" s="301">
        <v>1</v>
      </c>
      <c r="N50" s="301">
        <v>1</v>
      </c>
      <c r="O50" s="301">
        <v>1</v>
      </c>
      <c r="P50" s="301">
        <v>1</v>
      </c>
      <c r="Q50" s="301">
        <v>1</v>
      </c>
      <c r="R50" s="301">
        <v>1</v>
      </c>
      <c r="S50" s="301">
        <v>1</v>
      </c>
      <c r="T50" s="301">
        <v>1</v>
      </c>
    </row>
    <row r="51" spans="2:20" ht="57.6" x14ac:dyDescent="0.3">
      <c r="B51" s="301">
        <v>44</v>
      </c>
      <c r="C51" s="8" t="s">
        <v>2033</v>
      </c>
      <c r="D51" s="8" t="s">
        <v>2241</v>
      </c>
      <c r="E51" s="8" t="s">
        <v>2273</v>
      </c>
      <c r="F51" s="8">
        <v>55</v>
      </c>
      <c r="G51" s="301">
        <v>1</v>
      </c>
      <c r="H51" s="301">
        <v>1</v>
      </c>
      <c r="I51" s="301">
        <v>1</v>
      </c>
      <c r="J51" s="301">
        <v>1</v>
      </c>
      <c r="K51" s="301">
        <v>1</v>
      </c>
      <c r="L51" s="301">
        <v>1</v>
      </c>
      <c r="M51" s="301">
        <v>1</v>
      </c>
      <c r="N51" s="301">
        <v>1</v>
      </c>
      <c r="O51" s="301">
        <v>1</v>
      </c>
      <c r="P51" s="301">
        <v>1</v>
      </c>
      <c r="Q51" s="301">
        <v>1</v>
      </c>
      <c r="R51" s="301">
        <v>1</v>
      </c>
      <c r="S51" s="301">
        <v>1</v>
      </c>
      <c r="T51" s="301">
        <v>1</v>
      </c>
    </row>
    <row r="52" spans="2:20" ht="57.6" x14ac:dyDescent="0.3">
      <c r="B52" s="301">
        <v>45</v>
      </c>
      <c r="C52" s="8" t="s">
        <v>2033</v>
      </c>
      <c r="D52" s="8" t="s">
        <v>2242</v>
      </c>
      <c r="E52" s="8" t="s">
        <v>2281</v>
      </c>
      <c r="F52" s="8">
        <v>65</v>
      </c>
      <c r="G52" s="301">
        <v>1</v>
      </c>
      <c r="H52" s="301">
        <v>1</v>
      </c>
      <c r="I52" s="301">
        <v>1</v>
      </c>
      <c r="J52" s="301">
        <v>1</v>
      </c>
      <c r="K52" s="301">
        <v>1</v>
      </c>
      <c r="L52" s="301">
        <v>1</v>
      </c>
      <c r="M52" s="301">
        <v>1</v>
      </c>
      <c r="N52" s="301">
        <v>1</v>
      </c>
      <c r="O52" s="301">
        <v>1</v>
      </c>
      <c r="P52" s="301">
        <v>1</v>
      </c>
      <c r="Q52" s="301">
        <v>1</v>
      </c>
      <c r="R52" s="301">
        <v>1</v>
      </c>
      <c r="S52" s="301">
        <v>1</v>
      </c>
      <c r="T52" s="301">
        <v>1</v>
      </c>
    </row>
    <row r="53" spans="2:20" ht="57.6" x14ac:dyDescent="0.3">
      <c r="B53" s="301">
        <v>46</v>
      </c>
      <c r="C53" s="8" t="s">
        <v>2033</v>
      </c>
      <c r="D53" s="8" t="s">
        <v>2244</v>
      </c>
      <c r="E53" s="8" t="s">
        <v>2282</v>
      </c>
      <c r="F53" s="8">
        <v>28</v>
      </c>
      <c r="G53" s="301">
        <v>1</v>
      </c>
      <c r="H53" s="301">
        <v>1</v>
      </c>
      <c r="I53" s="301">
        <v>1</v>
      </c>
      <c r="J53" s="301">
        <v>1</v>
      </c>
      <c r="K53" s="301">
        <v>1</v>
      </c>
      <c r="L53" s="301">
        <v>1</v>
      </c>
      <c r="M53" s="301">
        <v>1</v>
      </c>
      <c r="N53" s="301">
        <v>1</v>
      </c>
      <c r="O53" s="301">
        <v>1</v>
      </c>
      <c r="P53" s="301">
        <v>1</v>
      </c>
      <c r="Q53" s="301">
        <v>1</v>
      </c>
      <c r="R53" s="301">
        <v>1</v>
      </c>
      <c r="S53" s="301">
        <v>1</v>
      </c>
      <c r="T53" s="301">
        <v>1</v>
      </c>
    </row>
    <row r="54" spans="2:20" ht="43.2" x14ac:dyDescent="0.3">
      <c r="B54" s="301">
        <v>47</v>
      </c>
      <c r="C54" s="688" t="s">
        <v>2219</v>
      </c>
      <c r="D54" s="688" t="s">
        <v>2208</v>
      </c>
      <c r="E54" s="688" t="s">
        <v>2283</v>
      </c>
      <c r="F54" s="688">
        <v>29</v>
      </c>
      <c r="G54" s="301">
        <v>1</v>
      </c>
      <c r="H54" s="301">
        <v>1</v>
      </c>
      <c r="I54" s="301">
        <v>1</v>
      </c>
      <c r="J54" s="301">
        <v>1</v>
      </c>
      <c r="K54" s="301">
        <v>1</v>
      </c>
      <c r="L54" s="301">
        <v>1</v>
      </c>
      <c r="M54" s="301">
        <v>1</v>
      </c>
      <c r="N54" s="301">
        <v>1</v>
      </c>
      <c r="O54" s="301">
        <v>1</v>
      </c>
      <c r="P54" s="301">
        <v>1</v>
      </c>
      <c r="Q54" s="301">
        <v>1</v>
      </c>
      <c r="R54" s="301">
        <v>1</v>
      </c>
      <c r="S54" s="301">
        <v>1</v>
      </c>
      <c r="T54" s="301">
        <v>1</v>
      </c>
    </row>
    <row r="55" spans="2:20" x14ac:dyDescent="0.3">
      <c r="B55" s="301">
        <v>48</v>
      </c>
      <c r="C55" s="700" t="s">
        <v>2046</v>
      </c>
      <c r="D55" s="700" t="s">
        <v>2240</v>
      </c>
      <c r="E55" s="700"/>
      <c r="F55" s="700">
        <v>24</v>
      </c>
      <c r="G55" s="301">
        <v>1</v>
      </c>
      <c r="H55" s="301">
        <v>1</v>
      </c>
      <c r="I55" s="301">
        <v>1</v>
      </c>
      <c r="J55" s="301">
        <v>1</v>
      </c>
      <c r="K55" s="301">
        <v>1</v>
      </c>
      <c r="L55" s="301">
        <v>1</v>
      </c>
      <c r="M55" s="301">
        <v>1</v>
      </c>
      <c r="N55" s="301">
        <v>1</v>
      </c>
      <c r="O55" s="301">
        <v>1</v>
      </c>
      <c r="P55" s="301">
        <v>1</v>
      </c>
      <c r="Q55" s="301">
        <v>1</v>
      </c>
      <c r="R55" s="301">
        <v>1</v>
      </c>
      <c r="S55" s="301">
        <v>1</v>
      </c>
      <c r="T55" s="301">
        <v>1</v>
      </c>
    </row>
    <row r="56" spans="2:20" ht="43.2" x14ac:dyDescent="0.3">
      <c r="B56" s="301">
        <v>49</v>
      </c>
      <c r="C56" s="8" t="s">
        <v>2046</v>
      </c>
      <c r="D56" s="8" t="s">
        <v>2241</v>
      </c>
      <c r="E56" s="8" t="s">
        <v>2284</v>
      </c>
      <c r="F56" s="8">
        <v>38</v>
      </c>
      <c r="G56" s="301">
        <v>1</v>
      </c>
      <c r="H56" s="301">
        <v>1</v>
      </c>
      <c r="I56" s="301">
        <v>1</v>
      </c>
      <c r="J56" s="301">
        <v>1</v>
      </c>
      <c r="K56" s="301">
        <v>1</v>
      </c>
      <c r="L56" s="301">
        <v>1</v>
      </c>
      <c r="M56" s="301">
        <v>1</v>
      </c>
      <c r="N56" s="301">
        <v>1</v>
      </c>
      <c r="O56" s="301">
        <v>1</v>
      </c>
      <c r="P56" s="301">
        <v>1</v>
      </c>
      <c r="Q56" s="301">
        <v>1</v>
      </c>
      <c r="R56" s="301">
        <v>1</v>
      </c>
      <c r="S56" s="301">
        <v>1</v>
      </c>
      <c r="T56" s="301">
        <v>1</v>
      </c>
    </row>
    <row r="57" spans="2:20" ht="43.2" x14ac:dyDescent="0.3">
      <c r="B57" s="301">
        <v>50</v>
      </c>
      <c r="C57" s="8" t="s">
        <v>2046</v>
      </c>
      <c r="D57" s="8" t="s">
        <v>2242</v>
      </c>
      <c r="E57" s="8" t="s">
        <v>2255</v>
      </c>
      <c r="F57" s="8">
        <v>14</v>
      </c>
      <c r="G57" s="301">
        <v>1</v>
      </c>
      <c r="H57" s="301">
        <v>1</v>
      </c>
      <c r="I57" s="301">
        <v>1</v>
      </c>
      <c r="J57" s="301">
        <v>1</v>
      </c>
      <c r="K57" s="301">
        <v>1</v>
      </c>
      <c r="L57" s="301">
        <v>1</v>
      </c>
      <c r="M57" s="301">
        <v>1</v>
      </c>
      <c r="N57" s="301">
        <v>1</v>
      </c>
      <c r="O57" s="301">
        <v>1</v>
      </c>
      <c r="P57" s="301">
        <v>1</v>
      </c>
      <c r="Q57" s="301">
        <v>1</v>
      </c>
      <c r="R57" s="301">
        <v>1</v>
      </c>
      <c r="S57" s="301">
        <v>1</v>
      </c>
      <c r="T57" s="301">
        <v>1</v>
      </c>
    </row>
    <row r="58" spans="2:20" ht="100.8" x14ac:dyDescent="0.3">
      <c r="B58" s="301">
        <v>51</v>
      </c>
      <c r="C58" s="8" t="s">
        <v>2039</v>
      </c>
      <c r="D58" s="8" t="s">
        <v>2242</v>
      </c>
      <c r="E58" s="8" t="s">
        <v>2285</v>
      </c>
      <c r="F58" s="8">
        <v>24</v>
      </c>
      <c r="G58" s="301">
        <v>1</v>
      </c>
      <c r="H58" s="301">
        <v>1</v>
      </c>
      <c r="I58" s="301">
        <v>1</v>
      </c>
      <c r="J58" s="301">
        <v>1</v>
      </c>
      <c r="K58" s="301">
        <v>1</v>
      </c>
      <c r="L58" s="301">
        <v>1</v>
      </c>
      <c r="M58" s="301">
        <v>1</v>
      </c>
      <c r="N58" s="301">
        <v>1</v>
      </c>
      <c r="O58" s="301">
        <v>1</v>
      </c>
      <c r="P58" s="301">
        <v>1</v>
      </c>
      <c r="Q58" s="301">
        <v>1</v>
      </c>
      <c r="R58" s="301">
        <v>1</v>
      </c>
      <c r="S58" s="301">
        <v>1</v>
      </c>
      <c r="T58" s="301">
        <v>1</v>
      </c>
    </row>
    <row r="59" spans="2:20" ht="43.2" x14ac:dyDescent="0.3">
      <c r="B59" s="301">
        <v>52</v>
      </c>
      <c r="C59" s="8" t="s">
        <v>2220</v>
      </c>
      <c r="D59" s="8" t="s">
        <v>2241</v>
      </c>
      <c r="E59" s="8" t="s">
        <v>2270</v>
      </c>
      <c r="F59" s="8">
        <v>15</v>
      </c>
      <c r="G59" s="301">
        <v>1</v>
      </c>
      <c r="H59" s="301">
        <v>1</v>
      </c>
      <c r="I59" s="301">
        <v>1</v>
      </c>
      <c r="J59" s="301">
        <v>1</v>
      </c>
      <c r="K59" s="301">
        <v>1</v>
      </c>
      <c r="L59" s="301">
        <v>1</v>
      </c>
      <c r="M59" s="301">
        <v>1</v>
      </c>
      <c r="N59" s="301">
        <v>1</v>
      </c>
      <c r="O59" s="301">
        <v>1</v>
      </c>
      <c r="P59" s="301">
        <v>1</v>
      </c>
      <c r="Q59" s="301">
        <v>1</v>
      </c>
      <c r="R59" s="301">
        <v>1</v>
      </c>
      <c r="S59" s="301">
        <v>1</v>
      </c>
      <c r="T59" s="301">
        <v>1</v>
      </c>
    </row>
    <row r="60" spans="2:20" ht="43.2" x14ac:dyDescent="0.3">
      <c r="B60" s="301">
        <v>53</v>
      </c>
      <c r="C60" s="8" t="s">
        <v>2034</v>
      </c>
      <c r="D60" s="8" t="s">
        <v>2241</v>
      </c>
      <c r="E60" s="8" t="s">
        <v>2274</v>
      </c>
      <c r="F60" s="8">
        <v>66</v>
      </c>
      <c r="G60" s="301">
        <v>1</v>
      </c>
      <c r="H60" s="301">
        <v>1</v>
      </c>
      <c r="I60" s="301">
        <v>1</v>
      </c>
      <c r="J60" s="301">
        <v>1</v>
      </c>
      <c r="K60" s="301">
        <v>1</v>
      </c>
      <c r="L60" s="301">
        <v>1</v>
      </c>
      <c r="M60" s="301">
        <v>1</v>
      </c>
      <c r="N60" s="301">
        <v>1</v>
      </c>
      <c r="O60" s="301">
        <v>1</v>
      </c>
      <c r="P60" s="301">
        <v>1</v>
      </c>
      <c r="Q60" s="301">
        <v>1</v>
      </c>
      <c r="R60" s="301">
        <v>1</v>
      </c>
      <c r="S60" s="301">
        <v>1</v>
      </c>
      <c r="T60" s="301">
        <v>1</v>
      </c>
    </row>
    <row r="61" spans="2:20" ht="43.2" x14ac:dyDescent="0.3">
      <c r="B61" s="301">
        <v>54</v>
      </c>
      <c r="C61" s="8" t="s">
        <v>2034</v>
      </c>
      <c r="D61" s="8" t="s">
        <v>2242</v>
      </c>
      <c r="E61" s="8" t="s">
        <v>2259</v>
      </c>
      <c r="F61" s="8">
        <v>60</v>
      </c>
      <c r="G61" s="301">
        <v>1</v>
      </c>
      <c r="H61" s="301">
        <v>1</v>
      </c>
      <c r="I61" s="301">
        <v>1</v>
      </c>
      <c r="J61" s="301">
        <v>1</v>
      </c>
      <c r="K61" s="301">
        <v>1</v>
      </c>
      <c r="L61" s="301">
        <v>1</v>
      </c>
      <c r="M61" s="301">
        <v>1</v>
      </c>
      <c r="N61" s="301">
        <v>1</v>
      </c>
      <c r="O61" s="301">
        <v>1</v>
      </c>
      <c r="P61" s="301">
        <v>1</v>
      </c>
      <c r="Q61" s="301">
        <v>1</v>
      </c>
      <c r="R61" s="301">
        <v>1</v>
      </c>
      <c r="S61" s="301">
        <v>1</v>
      </c>
      <c r="T61" s="301">
        <v>1</v>
      </c>
    </row>
    <row r="62" spans="2:20" ht="43.2" x14ac:dyDescent="0.3">
      <c r="B62" s="301">
        <v>55</v>
      </c>
      <c r="C62" s="8" t="s">
        <v>2034</v>
      </c>
      <c r="D62" s="8" t="s">
        <v>2244</v>
      </c>
      <c r="E62" s="8" t="s">
        <v>2286</v>
      </c>
      <c r="F62" s="8">
        <v>58</v>
      </c>
      <c r="G62" s="301">
        <v>1</v>
      </c>
      <c r="H62" s="301">
        <v>1</v>
      </c>
      <c r="I62" s="301">
        <v>1</v>
      </c>
      <c r="J62" s="301">
        <v>1</v>
      </c>
      <c r="K62" s="301">
        <v>1</v>
      </c>
      <c r="L62" s="301">
        <v>1</v>
      </c>
      <c r="M62" s="301">
        <v>1</v>
      </c>
      <c r="N62" s="301">
        <v>1</v>
      </c>
      <c r="O62" s="301">
        <v>1</v>
      </c>
      <c r="P62" s="301">
        <v>1</v>
      </c>
      <c r="Q62" s="301">
        <v>1</v>
      </c>
      <c r="R62" s="301">
        <v>1</v>
      </c>
      <c r="S62" s="301">
        <v>1</v>
      </c>
      <c r="T62" s="301">
        <v>1</v>
      </c>
    </row>
    <row r="63" spans="2:20" ht="43.2" x14ac:dyDescent="0.3">
      <c r="B63" s="301">
        <v>56</v>
      </c>
      <c r="C63" s="8" t="s">
        <v>2034</v>
      </c>
      <c r="D63" s="8" t="s">
        <v>2247</v>
      </c>
      <c r="E63" s="8" t="s">
        <v>2287</v>
      </c>
      <c r="F63" s="8">
        <v>65</v>
      </c>
      <c r="G63" s="301">
        <v>1</v>
      </c>
      <c r="H63" s="301">
        <v>1</v>
      </c>
      <c r="I63" s="301">
        <v>1</v>
      </c>
      <c r="J63" s="301">
        <v>1</v>
      </c>
      <c r="K63" s="301">
        <v>1</v>
      </c>
      <c r="L63" s="301">
        <v>1</v>
      </c>
      <c r="M63" s="301">
        <v>1</v>
      </c>
      <c r="N63" s="301">
        <v>1</v>
      </c>
      <c r="O63" s="301">
        <v>1</v>
      </c>
      <c r="P63" s="301">
        <v>1</v>
      </c>
      <c r="Q63" s="301">
        <v>1</v>
      </c>
      <c r="R63" s="301">
        <v>1</v>
      </c>
      <c r="S63" s="301">
        <v>1</v>
      </c>
      <c r="T63" s="301">
        <v>1</v>
      </c>
    </row>
    <row r="64" spans="2:20" ht="43.2" x14ac:dyDescent="0.3">
      <c r="B64" s="301">
        <v>57</v>
      </c>
      <c r="C64" s="8" t="s">
        <v>1867</v>
      </c>
      <c r="D64" s="8" t="s">
        <v>2241</v>
      </c>
      <c r="E64" s="8" t="s">
        <v>2286</v>
      </c>
      <c r="F64" s="8">
        <v>50</v>
      </c>
      <c r="G64" s="301">
        <v>1</v>
      </c>
      <c r="H64" s="301">
        <v>1</v>
      </c>
      <c r="I64" s="301">
        <v>1</v>
      </c>
      <c r="J64" s="301">
        <v>1</v>
      </c>
      <c r="K64" s="301">
        <v>1</v>
      </c>
      <c r="L64" s="301">
        <v>1</v>
      </c>
      <c r="M64" s="301">
        <v>1</v>
      </c>
      <c r="N64" s="301">
        <v>1</v>
      </c>
      <c r="O64" s="301">
        <v>1</v>
      </c>
      <c r="P64" s="301">
        <v>1</v>
      </c>
      <c r="Q64" s="301">
        <v>1</v>
      </c>
      <c r="R64" s="301">
        <v>1</v>
      </c>
      <c r="S64" s="301">
        <v>1</v>
      </c>
      <c r="T64" s="301">
        <v>1</v>
      </c>
    </row>
    <row r="65" spans="2:20" ht="43.2" x14ac:dyDescent="0.3">
      <c r="B65" s="301">
        <v>58</v>
      </c>
      <c r="C65" s="8" t="s">
        <v>1867</v>
      </c>
      <c r="D65" s="8" t="s">
        <v>2242</v>
      </c>
      <c r="E65" s="8" t="s">
        <v>2254</v>
      </c>
      <c r="F65" s="8">
        <v>30</v>
      </c>
      <c r="G65" s="301">
        <v>1</v>
      </c>
      <c r="H65" s="301">
        <v>1</v>
      </c>
      <c r="I65" s="301">
        <v>1</v>
      </c>
      <c r="J65" s="301">
        <v>1</v>
      </c>
      <c r="K65" s="301">
        <v>1</v>
      </c>
      <c r="L65" s="301">
        <v>1</v>
      </c>
      <c r="M65" s="301">
        <v>1</v>
      </c>
      <c r="N65" s="301">
        <v>1</v>
      </c>
      <c r="O65" s="301">
        <v>1</v>
      </c>
      <c r="P65" s="301">
        <v>1</v>
      </c>
      <c r="Q65" s="301">
        <v>1</v>
      </c>
      <c r="R65" s="301">
        <v>1</v>
      </c>
      <c r="S65" s="301">
        <v>1</v>
      </c>
      <c r="T65" s="301">
        <v>1</v>
      </c>
    </row>
    <row r="66" spans="2:20" ht="43.2" x14ac:dyDescent="0.3">
      <c r="B66" s="301">
        <v>59</v>
      </c>
      <c r="C66" s="8" t="s">
        <v>1867</v>
      </c>
      <c r="D66" s="8" t="s">
        <v>2244</v>
      </c>
      <c r="E66" s="8" t="s">
        <v>2288</v>
      </c>
      <c r="F66" s="8">
        <v>29</v>
      </c>
      <c r="G66" s="301">
        <v>1</v>
      </c>
      <c r="H66" s="301">
        <v>1</v>
      </c>
      <c r="I66" s="301">
        <v>1</v>
      </c>
      <c r="J66" s="301">
        <v>1</v>
      </c>
      <c r="K66" s="301">
        <v>1</v>
      </c>
      <c r="L66" s="301">
        <v>1</v>
      </c>
      <c r="M66" s="301">
        <v>1</v>
      </c>
      <c r="N66" s="301">
        <v>1</v>
      </c>
      <c r="O66" s="301">
        <v>1</v>
      </c>
      <c r="P66" s="301">
        <v>1</v>
      </c>
      <c r="Q66" s="301">
        <v>1</v>
      </c>
      <c r="R66" s="301">
        <v>1</v>
      </c>
      <c r="S66" s="301">
        <v>1</v>
      </c>
      <c r="T66" s="301">
        <v>1</v>
      </c>
    </row>
    <row r="67" spans="2:20" ht="28.8" x14ac:dyDescent="0.3">
      <c r="B67" s="301">
        <v>60</v>
      </c>
      <c r="C67" s="700" t="s">
        <v>2221</v>
      </c>
      <c r="D67" s="700" t="s">
        <v>2240</v>
      </c>
      <c r="E67" s="700"/>
      <c r="F67" s="700">
        <v>26</v>
      </c>
      <c r="G67" s="301">
        <v>1</v>
      </c>
      <c r="H67" s="301">
        <v>1</v>
      </c>
      <c r="I67" s="301">
        <v>1</v>
      </c>
      <c r="J67" s="301">
        <v>1</v>
      </c>
      <c r="K67" s="301">
        <v>1</v>
      </c>
      <c r="L67" s="301">
        <v>1</v>
      </c>
      <c r="M67" s="301">
        <v>1</v>
      </c>
      <c r="N67" s="301">
        <v>1</v>
      </c>
      <c r="O67" s="301">
        <v>1</v>
      </c>
      <c r="P67" s="301">
        <v>1</v>
      </c>
      <c r="Q67" s="301">
        <v>1</v>
      </c>
      <c r="R67" s="301">
        <v>1</v>
      </c>
      <c r="S67" s="301">
        <v>1</v>
      </c>
      <c r="T67" s="301">
        <v>1</v>
      </c>
    </row>
    <row r="68" spans="2:20" ht="43.2" x14ac:dyDescent="0.3">
      <c r="B68" s="301">
        <v>61</v>
      </c>
      <c r="C68" s="8" t="s">
        <v>2221</v>
      </c>
      <c r="D68" s="8" t="s">
        <v>2241</v>
      </c>
      <c r="E68" s="8" t="s">
        <v>2265</v>
      </c>
      <c r="F68" s="8">
        <v>68</v>
      </c>
      <c r="G68" s="301">
        <v>1</v>
      </c>
      <c r="H68" s="301">
        <v>1</v>
      </c>
      <c r="I68" s="301">
        <v>1</v>
      </c>
      <c r="J68" s="301">
        <v>1</v>
      </c>
      <c r="K68" s="301">
        <v>1</v>
      </c>
      <c r="L68" s="301">
        <v>1</v>
      </c>
      <c r="M68" s="301">
        <v>1</v>
      </c>
      <c r="N68" s="301">
        <v>1</v>
      </c>
      <c r="O68" s="301">
        <v>1</v>
      </c>
      <c r="P68" s="301">
        <v>1</v>
      </c>
      <c r="Q68" s="301">
        <v>1</v>
      </c>
      <c r="R68" s="301">
        <v>1</v>
      </c>
      <c r="S68" s="301">
        <v>1</v>
      </c>
      <c r="T68" s="301">
        <v>1</v>
      </c>
    </row>
    <row r="69" spans="2:20" ht="43.2" x14ac:dyDescent="0.3">
      <c r="B69" s="301">
        <v>62</v>
      </c>
      <c r="C69" s="8" t="s">
        <v>2040</v>
      </c>
      <c r="D69" s="8" t="s">
        <v>2241</v>
      </c>
      <c r="E69" s="8" t="s">
        <v>2256</v>
      </c>
      <c r="F69" s="8">
        <v>47</v>
      </c>
      <c r="G69" s="301">
        <v>1</v>
      </c>
      <c r="H69" s="301">
        <v>1</v>
      </c>
      <c r="I69" s="301">
        <v>1</v>
      </c>
      <c r="J69" s="301">
        <v>1</v>
      </c>
      <c r="K69" s="301">
        <v>1</v>
      </c>
      <c r="L69" s="301">
        <v>1</v>
      </c>
      <c r="M69" s="301">
        <v>1</v>
      </c>
      <c r="N69" s="301">
        <v>1</v>
      </c>
      <c r="O69" s="301">
        <v>1</v>
      </c>
      <c r="P69" s="301">
        <v>1</v>
      </c>
      <c r="Q69" s="301">
        <v>1</v>
      </c>
      <c r="R69" s="301">
        <v>1</v>
      </c>
      <c r="S69" s="301">
        <v>1</v>
      </c>
      <c r="T69" s="301">
        <v>1</v>
      </c>
    </row>
    <row r="70" spans="2:20" ht="57.6" x14ac:dyDescent="0.3">
      <c r="B70" s="301">
        <v>63</v>
      </c>
      <c r="C70" s="8" t="s">
        <v>2040</v>
      </c>
      <c r="D70" s="8" t="s">
        <v>2242</v>
      </c>
      <c r="E70" s="8" t="s">
        <v>2289</v>
      </c>
      <c r="F70" s="8">
        <v>30</v>
      </c>
      <c r="G70" s="301">
        <v>1</v>
      </c>
      <c r="H70" s="301">
        <v>1</v>
      </c>
      <c r="I70" s="301">
        <v>1</v>
      </c>
      <c r="J70" s="301">
        <v>1</v>
      </c>
      <c r="K70" s="301">
        <v>1</v>
      </c>
      <c r="L70" s="301">
        <v>1</v>
      </c>
      <c r="M70" s="301">
        <v>1</v>
      </c>
      <c r="N70" s="301">
        <v>1</v>
      </c>
      <c r="O70" s="301">
        <v>1</v>
      </c>
      <c r="P70" s="301">
        <v>1</v>
      </c>
      <c r="Q70" s="301">
        <v>1</v>
      </c>
      <c r="R70" s="301">
        <v>1</v>
      </c>
      <c r="S70" s="301">
        <v>1</v>
      </c>
      <c r="T70" s="301">
        <v>1</v>
      </c>
    </row>
    <row r="71" spans="2:20" ht="43.2" x14ac:dyDescent="0.3">
      <c r="B71" s="301">
        <v>64</v>
      </c>
      <c r="C71" s="8" t="s">
        <v>2040</v>
      </c>
      <c r="D71" s="8" t="s">
        <v>2244</v>
      </c>
      <c r="E71" s="8" t="s">
        <v>2276</v>
      </c>
      <c r="F71" s="8">
        <v>26</v>
      </c>
      <c r="G71" s="301">
        <v>1</v>
      </c>
      <c r="H71" s="301">
        <v>1</v>
      </c>
      <c r="I71" s="301">
        <v>1</v>
      </c>
      <c r="J71" s="301">
        <v>1</v>
      </c>
      <c r="K71" s="301">
        <v>1</v>
      </c>
      <c r="L71" s="301">
        <v>1</v>
      </c>
      <c r="M71" s="301">
        <v>1</v>
      </c>
      <c r="N71" s="301">
        <v>1</v>
      </c>
      <c r="O71" s="301">
        <v>1</v>
      </c>
      <c r="P71" s="301">
        <v>1</v>
      </c>
      <c r="Q71" s="301">
        <v>1</v>
      </c>
      <c r="R71" s="301">
        <v>1</v>
      </c>
      <c r="S71" s="301">
        <v>1</v>
      </c>
      <c r="T71" s="301">
        <v>1</v>
      </c>
    </row>
    <row r="72" spans="2:20" ht="43.2" x14ac:dyDescent="0.3">
      <c r="B72" s="301">
        <v>65</v>
      </c>
      <c r="C72" s="688" t="s">
        <v>2222</v>
      </c>
      <c r="D72" s="688" t="s">
        <v>2208</v>
      </c>
      <c r="E72" s="688" t="s">
        <v>2290</v>
      </c>
      <c r="F72" s="688">
        <v>65</v>
      </c>
      <c r="G72" s="301">
        <v>1</v>
      </c>
      <c r="H72" s="301">
        <v>1</v>
      </c>
      <c r="I72" s="301">
        <v>1</v>
      </c>
      <c r="J72" s="301">
        <v>1</v>
      </c>
      <c r="K72" s="301">
        <v>1</v>
      </c>
      <c r="L72" s="301">
        <v>1</v>
      </c>
      <c r="M72" s="301">
        <v>1</v>
      </c>
      <c r="N72" s="301">
        <v>1</v>
      </c>
      <c r="O72" s="301">
        <v>1</v>
      </c>
      <c r="P72" s="301">
        <v>1</v>
      </c>
      <c r="Q72" s="301">
        <v>1</v>
      </c>
      <c r="R72" s="301">
        <v>1</v>
      </c>
      <c r="S72" s="301">
        <v>1</v>
      </c>
      <c r="T72" s="301">
        <v>1</v>
      </c>
    </row>
    <row r="73" spans="2:20" ht="43.2" x14ac:dyDescent="0.3">
      <c r="B73" s="301">
        <v>66</v>
      </c>
      <c r="C73" s="8" t="s">
        <v>1885</v>
      </c>
      <c r="D73" s="8" t="s">
        <v>2241</v>
      </c>
      <c r="E73" s="8" t="s">
        <v>2291</v>
      </c>
      <c r="F73" s="8">
        <v>51</v>
      </c>
      <c r="G73" s="301">
        <v>1</v>
      </c>
      <c r="H73" s="301">
        <v>1</v>
      </c>
      <c r="I73" s="301">
        <v>1</v>
      </c>
      <c r="J73" s="301">
        <v>1</v>
      </c>
      <c r="K73" s="301">
        <v>1</v>
      </c>
      <c r="L73" s="301">
        <v>1</v>
      </c>
      <c r="M73" s="301">
        <v>1</v>
      </c>
      <c r="N73" s="301">
        <v>1</v>
      </c>
      <c r="O73" s="301">
        <v>1</v>
      </c>
      <c r="P73" s="301">
        <v>1</v>
      </c>
      <c r="Q73" s="301">
        <v>1</v>
      </c>
      <c r="R73" s="301">
        <v>1</v>
      </c>
      <c r="S73" s="301">
        <v>1</v>
      </c>
      <c r="T73" s="301">
        <v>1</v>
      </c>
    </row>
    <row r="74" spans="2:20" ht="43.2" x14ac:dyDescent="0.3">
      <c r="B74" s="301">
        <v>67</v>
      </c>
      <c r="C74" s="8" t="s">
        <v>1885</v>
      </c>
      <c r="D74" s="8" t="s">
        <v>2242</v>
      </c>
      <c r="E74" s="8" t="s">
        <v>2270</v>
      </c>
      <c r="F74" s="8">
        <v>30</v>
      </c>
      <c r="G74" s="301">
        <v>1</v>
      </c>
      <c r="H74" s="301">
        <v>1</v>
      </c>
      <c r="I74" s="301">
        <v>1</v>
      </c>
      <c r="J74" s="301">
        <v>1</v>
      </c>
      <c r="K74" s="301">
        <v>1</v>
      </c>
      <c r="L74" s="301">
        <v>1</v>
      </c>
      <c r="M74" s="301">
        <v>1</v>
      </c>
      <c r="N74" s="301">
        <v>1</v>
      </c>
      <c r="O74" s="301">
        <v>1</v>
      </c>
      <c r="P74" s="301">
        <v>1</v>
      </c>
      <c r="Q74" s="301">
        <v>1</v>
      </c>
      <c r="R74" s="301">
        <v>1</v>
      </c>
      <c r="S74" s="301">
        <v>1</v>
      </c>
      <c r="T74" s="301">
        <v>1</v>
      </c>
    </row>
    <row r="75" spans="2:20" ht="43.2" x14ac:dyDescent="0.3">
      <c r="B75" s="301">
        <v>68</v>
      </c>
      <c r="C75" s="8" t="s">
        <v>1885</v>
      </c>
      <c r="D75" s="8" t="s">
        <v>2244</v>
      </c>
      <c r="E75" s="8" t="s">
        <v>2292</v>
      </c>
      <c r="F75" s="8">
        <v>29</v>
      </c>
      <c r="G75" s="301">
        <v>1</v>
      </c>
      <c r="H75" s="301">
        <v>1</v>
      </c>
      <c r="I75" s="301">
        <v>1</v>
      </c>
      <c r="J75" s="301">
        <v>1</v>
      </c>
      <c r="K75" s="301">
        <v>1</v>
      </c>
      <c r="L75" s="301">
        <v>1</v>
      </c>
      <c r="M75" s="301">
        <v>1</v>
      </c>
      <c r="N75" s="301">
        <v>1</v>
      </c>
      <c r="O75" s="301">
        <v>1</v>
      </c>
      <c r="P75" s="301">
        <v>1</v>
      </c>
      <c r="Q75" s="301">
        <v>1</v>
      </c>
      <c r="R75" s="301">
        <v>1</v>
      </c>
      <c r="S75" s="301">
        <v>1</v>
      </c>
      <c r="T75" s="301">
        <v>1</v>
      </c>
    </row>
    <row r="76" spans="2:20" ht="43.2" x14ac:dyDescent="0.3">
      <c r="B76" s="301">
        <v>69</v>
      </c>
      <c r="C76" s="8" t="s">
        <v>1885</v>
      </c>
      <c r="D76" s="8" t="s">
        <v>2247</v>
      </c>
      <c r="E76" s="8" t="s">
        <v>2293</v>
      </c>
      <c r="F76" s="8">
        <v>50</v>
      </c>
      <c r="G76" s="301">
        <v>1</v>
      </c>
      <c r="H76" s="301">
        <v>1</v>
      </c>
      <c r="I76" s="301">
        <v>1</v>
      </c>
      <c r="J76" s="301">
        <v>1</v>
      </c>
      <c r="K76" s="301">
        <v>1</v>
      </c>
      <c r="L76" s="301">
        <v>1</v>
      </c>
      <c r="M76" s="301">
        <v>1</v>
      </c>
      <c r="N76" s="301">
        <v>1</v>
      </c>
      <c r="O76" s="301">
        <v>1</v>
      </c>
      <c r="P76" s="301">
        <v>1</v>
      </c>
      <c r="Q76" s="301">
        <v>1</v>
      </c>
      <c r="R76" s="301">
        <v>1</v>
      </c>
      <c r="S76" s="301">
        <v>1</v>
      </c>
      <c r="T76" s="301">
        <v>1</v>
      </c>
    </row>
    <row r="77" spans="2:20" ht="43.2" x14ac:dyDescent="0.3">
      <c r="B77" s="301">
        <v>70</v>
      </c>
      <c r="C77" s="8" t="s">
        <v>1885</v>
      </c>
      <c r="D77" s="8" t="s">
        <v>2249</v>
      </c>
      <c r="E77" s="8" t="s">
        <v>2293</v>
      </c>
      <c r="F77" s="8">
        <v>40</v>
      </c>
      <c r="G77" s="301">
        <v>1</v>
      </c>
      <c r="H77" s="301">
        <v>1</v>
      </c>
      <c r="I77" s="301">
        <v>1</v>
      </c>
      <c r="J77" s="301">
        <v>1</v>
      </c>
      <c r="K77" s="301">
        <v>1</v>
      </c>
      <c r="L77" s="301">
        <v>1</v>
      </c>
      <c r="M77" s="301">
        <v>1</v>
      </c>
      <c r="N77" s="301">
        <v>1</v>
      </c>
      <c r="O77" s="301">
        <v>1</v>
      </c>
      <c r="P77" s="301">
        <v>1</v>
      </c>
      <c r="Q77" s="301">
        <v>1</v>
      </c>
      <c r="R77" s="301">
        <v>1</v>
      </c>
      <c r="S77" s="301">
        <v>1</v>
      </c>
      <c r="T77" s="301">
        <v>1</v>
      </c>
    </row>
    <row r="78" spans="2:20" ht="28.8" x14ac:dyDescent="0.3">
      <c r="B78" s="301">
        <v>71</v>
      </c>
      <c r="C78" s="688" t="s">
        <v>2035</v>
      </c>
      <c r="D78" s="688" t="s">
        <v>2207</v>
      </c>
      <c r="E78" s="688" t="s">
        <v>2294</v>
      </c>
      <c r="F78" s="688">
        <v>60</v>
      </c>
      <c r="G78" s="301">
        <v>1</v>
      </c>
      <c r="H78" s="301">
        <v>1</v>
      </c>
      <c r="I78" s="301">
        <v>1</v>
      </c>
      <c r="J78" s="301">
        <v>1</v>
      </c>
      <c r="K78" s="301">
        <v>1</v>
      </c>
      <c r="L78" s="301">
        <v>1</v>
      </c>
      <c r="M78" s="301">
        <v>1</v>
      </c>
      <c r="N78" s="301">
        <v>1</v>
      </c>
      <c r="O78" s="301">
        <v>1</v>
      </c>
      <c r="P78" s="301">
        <v>1</v>
      </c>
      <c r="Q78" s="301">
        <v>1</v>
      </c>
      <c r="R78" s="301">
        <v>1</v>
      </c>
      <c r="S78" s="301">
        <v>1</v>
      </c>
      <c r="T78" s="301">
        <v>1</v>
      </c>
    </row>
    <row r="79" spans="2:20" ht="43.2" x14ac:dyDescent="0.3">
      <c r="B79" s="301">
        <v>72</v>
      </c>
      <c r="C79" s="688" t="s">
        <v>2035</v>
      </c>
      <c r="D79" s="688" t="s">
        <v>2208</v>
      </c>
      <c r="E79" s="688" t="s">
        <v>2295</v>
      </c>
      <c r="F79" s="688">
        <v>65</v>
      </c>
      <c r="G79" s="301">
        <v>1</v>
      </c>
      <c r="H79" s="301">
        <v>1</v>
      </c>
      <c r="I79" s="301">
        <v>1</v>
      </c>
      <c r="J79" s="301">
        <v>1</v>
      </c>
      <c r="K79" s="301">
        <v>1</v>
      </c>
      <c r="L79" s="301">
        <v>1</v>
      </c>
      <c r="M79" s="301">
        <v>1</v>
      </c>
      <c r="N79" s="301">
        <v>1</v>
      </c>
      <c r="O79" s="301">
        <v>1</v>
      </c>
      <c r="P79" s="301">
        <v>1</v>
      </c>
      <c r="Q79" s="301">
        <v>1</v>
      </c>
      <c r="R79" s="301">
        <v>1</v>
      </c>
      <c r="S79" s="301">
        <v>1</v>
      </c>
      <c r="T79" s="301">
        <v>1</v>
      </c>
    </row>
    <row r="80" spans="2:20" ht="43.2" x14ac:dyDescent="0.3">
      <c r="B80" s="301">
        <v>73</v>
      </c>
      <c r="C80" s="688" t="s">
        <v>2035</v>
      </c>
      <c r="D80" s="688" t="s">
        <v>2210</v>
      </c>
      <c r="E80" s="688" t="s">
        <v>2296</v>
      </c>
      <c r="F80" s="688">
        <v>59</v>
      </c>
      <c r="G80" s="301">
        <v>1</v>
      </c>
      <c r="H80" s="301">
        <v>1</v>
      </c>
      <c r="I80" s="301">
        <v>1</v>
      </c>
      <c r="J80" s="301">
        <v>1</v>
      </c>
      <c r="K80" s="301">
        <v>1</v>
      </c>
      <c r="L80" s="301">
        <v>1</v>
      </c>
      <c r="M80" s="301">
        <v>1</v>
      </c>
      <c r="N80" s="301">
        <v>1</v>
      </c>
      <c r="O80" s="301">
        <v>1</v>
      </c>
      <c r="P80" s="301">
        <v>1</v>
      </c>
      <c r="Q80" s="301">
        <v>1</v>
      </c>
      <c r="R80" s="301">
        <v>1</v>
      </c>
      <c r="S80" s="301">
        <v>1</v>
      </c>
      <c r="T80" s="301">
        <v>1</v>
      </c>
    </row>
    <row r="81" spans="2:20" ht="43.2" x14ac:dyDescent="0.3">
      <c r="B81" s="301">
        <v>74</v>
      </c>
      <c r="C81" s="688" t="s">
        <v>2035</v>
      </c>
      <c r="D81" s="688" t="s">
        <v>2211</v>
      </c>
      <c r="E81" s="688" t="s">
        <v>2297</v>
      </c>
      <c r="F81" s="688">
        <v>34</v>
      </c>
      <c r="G81" s="301">
        <v>1</v>
      </c>
      <c r="H81" s="301">
        <v>1</v>
      </c>
      <c r="I81" s="301">
        <v>1</v>
      </c>
      <c r="J81" s="301">
        <v>1</v>
      </c>
      <c r="K81" s="301">
        <v>1</v>
      </c>
      <c r="L81" s="301">
        <v>1</v>
      </c>
      <c r="M81" s="301">
        <v>1</v>
      </c>
      <c r="N81" s="301">
        <v>1</v>
      </c>
      <c r="O81" s="301">
        <v>1</v>
      </c>
      <c r="P81" s="301">
        <v>1</v>
      </c>
      <c r="Q81" s="301">
        <v>1</v>
      </c>
      <c r="R81" s="301">
        <v>1</v>
      </c>
      <c r="S81" s="301">
        <v>1</v>
      </c>
      <c r="T81" s="301">
        <v>1</v>
      </c>
    </row>
    <row r="82" spans="2:20" ht="28.8" x14ac:dyDescent="0.3">
      <c r="B82" s="301">
        <v>75</v>
      </c>
      <c r="C82" s="688" t="s">
        <v>2035</v>
      </c>
      <c r="D82" s="688" t="s">
        <v>2212</v>
      </c>
      <c r="E82" s="688" t="s">
        <v>2298</v>
      </c>
      <c r="F82" s="688">
        <v>14</v>
      </c>
      <c r="G82" s="301">
        <v>1</v>
      </c>
      <c r="H82" s="301">
        <v>1</v>
      </c>
      <c r="I82" s="301">
        <v>1</v>
      </c>
      <c r="J82" s="301">
        <v>1</v>
      </c>
      <c r="K82" s="301">
        <v>1</v>
      </c>
      <c r="L82" s="301">
        <v>1</v>
      </c>
      <c r="M82" s="301">
        <v>1</v>
      </c>
      <c r="N82" s="301">
        <v>1</v>
      </c>
      <c r="O82" s="301">
        <v>1</v>
      </c>
      <c r="P82" s="301">
        <v>1</v>
      </c>
      <c r="Q82" s="301">
        <v>1</v>
      </c>
      <c r="R82" s="301">
        <v>1</v>
      </c>
      <c r="S82" s="301">
        <v>1</v>
      </c>
      <c r="T82" s="301">
        <v>1</v>
      </c>
    </row>
    <row r="83" spans="2:20" ht="43.2" x14ac:dyDescent="0.3">
      <c r="B83" s="301">
        <v>76</v>
      </c>
      <c r="C83" s="688" t="s">
        <v>2035</v>
      </c>
      <c r="D83" s="688" t="s">
        <v>2250</v>
      </c>
      <c r="E83" s="688" t="s">
        <v>2295</v>
      </c>
      <c r="F83" s="688">
        <v>45</v>
      </c>
      <c r="G83" s="301">
        <v>1</v>
      </c>
      <c r="H83" s="301">
        <v>1</v>
      </c>
      <c r="I83" s="301">
        <v>1</v>
      </c>
      <c r="J83" s="301">
        <v>1</v>
      </c>
      <c r="K83" s="301">
        <v>1</v>
      </c>
      <c r="L83" s="301">
        <v>1</v>
      </c>
      <c r="M83" s="301">
        <v>1</v>
      </c>
      <c r="N83" s="301">
        <v>1</v>
      </c>
      <c r="O83" s="301">
        <v>1</v>
      </c>
      <c r="P83" s="301">
        <v>1</v>
      </c>
      <c r="Q83" s="301">
        <v>1</v>
      </c>
      <c r="R83" s="301">
        <v>1</v>
      </c>
      <c r="S83" s="301">
        <v>1</v>
      </c>
      <c r="T83" s="301">
        <v>1</v>
      </c>
    </row>
    <row r="84" spans="2:20" ht="43.2" x14ac:dyDescent="0.3">
      <c r="B84" s="301">
        <v>77</v>
      </c>
      <c r="C84" s="688" t="s">
        <v>2035</v>
      </c>
      <c r="D84" s="688" t="s">
        <v>2251</v>
      </c>
      <c r="E84" s="688" t="s">
        <v>2299</v>
      </c>
      <c r="F84" s="688">
        <v>75</v>
      </c>
      <c r="G84" s="301">
        <v>1</v>
      </c>
      <c r="H84" s="301">
        <v>1</v>
      </c>
      <c r="I84" s="301">
        <v>1</v>
      </c>
      <c r="J84" s="301">
        <v>1</v>
      </c>
      <c r="K84" s="301">
        <v>1</v>
      </c>
      <c r="L84" s="301">
        <v>1</v>
      </c>
      <c r="M84" s="301">
        <v>1</v>
      </c>
      <c r="N84" s="301">
        <v>1</v>
      </c>
      <c r="O84" s="301">
        <v>1</v>
      </c>
      <c r="P84" s="301">
        <v>1</v>
      </c>
      <c r="Q84" s="301">
        <v>1</v>
      </c>
      <c r="R84" s="301">
        <v>1</v>
      </c>
      <c r="S84" s="301">
        <v>1</v>
      </c>
      <c r="T84" s="301">
        <v>1</v>
      </c>
    </row>
    <row r="85" spans="2:20" ht="43.2" x14ac:dyDescent="0.3">
      <c r="B85" s="301">
        <v>78</v>
      </c>
      <c r="C85" s="688" t="s">
        <v>2223</v>
      </c>
      <c r="D85" s="688" t="s">
        <v>2252</v>
      </c>
      <c r="E85" s="688" t="s">
        <v>2300</v>
      </c>
      <c r="F85" s="688">
        <v>64</v>
      </c>
      <c r="G85" s="301">
        <v>1</v>
      </c>
      <c r="H85" s="301">
        <v>1</v>
      </c>
      <c r="I85" s="301">
        <v>1</v>
      </c>
      <c r="J85" s="301">
        <v>1</v>
      </c>
      <c r="K85" s="301">
        <v>1</v>
      </c>
      <c r="L85" s="301">
        <v>1</v>
      </c>
      <c r="M85" s="301">
        <v>1</v>
      </c>
      <c r="N85" s="301">
        <v>1</v>
      </c>
      <c r="O85" s="301">
        <v>1</v>
      </c>
      <c r="P85" s="301">
        <v>1</v>
      </c>
      <c r="Q85" s="301">
        <v>1</v>
      </c>
      <c r="R85" s="301">
        <v>1</v>
      </c>
      <c r="S85" s="301">
        <v>1</v>
      </c>
      <c r="T85" s="301">
        <v>1</v>
      </c>
    </row>
    <row r="86" spans="2:20" ht="43.2" x14ac:dyDescent="0.3">
      <c r="B86" s="301">
        <v>79</v>
      </c>
      <c r="C86" s="688" t="s">
        <v>2036</v>
      </c>
      <c r="D86" s="688" t="s">
        <v>2248</v>
      </c>
      <c r="E86" s="688" t="s">
        <v>2301</v>
      </c>
      <c r="F86" s="688">
        <v>60</v>
      </c>
      <c r="G86" s="301">
        <v>1</v>
      </c>
      <c r="H86" s="301">
        <v>1</v>
      </c>
      <c r="I86" s="301">
        <v>1</v>
      </c>
      <c r="J86" s="301">
        <v>1</v>
      </c>
      <c r="K86" s="301">
        <v>1</v>
      </c>
      <c r="L86" s="301">
        <v>1</v>
      </c>
      <c r="M86" s="301">
        <v>1</v>
      </c>
      <c r="N86" s="301">
        <v>1</v>
      </c>
      <c r="O86" s="301">
        <v>1</v>
      </c>
      <c r="P86" s="301">
        <v>1</v>
      </c>
      <c r="Q86" s="301">
        <v>1</v>
      </c>
      <c r="R86" s="301">
        <v>1</v>
      </c>
      <c r="S86" s="301">
        <v>1</v>
      </c>
      <c r="T86" s="301">
        <v>1</v>
      </c>
    </row>
    <row r="87" spans="2:20" ht="72" x14ac:dyDescent="0.3">
      <c r="B87" s="301">
        <v>80</v>
      </c>
      <c r="C87" s="688" t="s">
        <v>2036</v>
      </c>
      <c r="D87" s="688" t="s">
        <v>2245</v>
      </c>
      <c r="E87" s="688" t="s">
        <v>2302</v>
      </c>
      <c r="F87" s="688">
        <v>66</v>
      </c>
      <c r="G87" s="301">
        <v>1</v>
      </c>
      <c r="H87" s="301">
        <v>1</v>
      </c>
      <c r="I87" s="301">
        <v>1</v>
      </c>
      <c r="J87" s="301">
        <v>1</v>
      </c>
      <c r="K87" s="301">
        <v>1</v>
      </c>
      <c r="L87" s="301">
        <v>1</v>
      </c>
      <c r="M87" s="301">
        <v>1</v>
      </c>
      <c r="N87" s="301">
        <v>1</v>
      </c>
      <c r="O87" s="301">
        <v>1</v>
      </c>
      <c r="P87" s="301">
        <v>1</v>
      </c>
      <c r="Q87" s="301">
        <v>1</v>
      </c>
      <c r="R87" s="301">
        <v>1</v>
      </c>
      <c r="S87" s="301">
        <v>1</v>
      </c>
      <c r="T87" s="301">
        <v>1</v>
      </c>
    </row>
    <row r="88" spans="2:20" ht="43.2" x14ac:dyDescent="0.3">
      <c r="B88" s="301">
        <v>81</v>
      </c>
      <c r="C88" s="688" t="s">
        <v>2036</v>
      </c>
      <c r="D88" s="688" t="s">
        <v>2253</v>
      </c>
      <c r="E88" s="688" t="s">
        <v>2303</v>
      </c>
      <c r="F88" s="688">
        <v>19</v>
      </c>
      <c r="G88" s="301">
        <v>1</v>
      </c>
      <c r="H88" s="301">
        <v>1</v>
      </c>
      <c r="I88" s="301">
        <v>1</v>
      </c>
      <c r="J88" s="301">
        <v>1</v>
      </c>
      <c r="K88" s="301">
        <v>1</v>
      </c>
      <c r="L88" s="301">
        <v>1</v>
      </c>
      <c r="M88" s="301">
        <v>1</v>
      </c>
      <c r="N88" s="301">
        <v>1</v>
      </c>
      <c r="O88" s="301">
        <v>1</v>
      </c>
      <c r="P88" s="301">
        <v>1</v>
      </c>
      <c r="Q88" s="301">
        <v>1</v>
      </c>
      <c r="R88" s="301">
        <v>1</v>
      </c>
      <c r="S88" s="301">
        <v>1</v>
      </c>
      <c r="T88" s="301">
        <v>1</v>
      </c>
    </row>
    <row r="89" spans="2:20" ht="57.6" x14ac:dyDescent="0.3">
      <c r="B89" s="301">
        <v>82</v>
      </c>
      <c r="C89" s="8" t="s">
        <v>2224</v>
      </c>
      <c r="D89" s="8" t="s">
        <v>2241</v>
      </c>
      <c r="E89" s="8" t="s">
        <v>2281</v>
      </c>
      <c r="F89" s="8">
        <v>6</v>
      </c>
      <c r="G89" s="301">
        <v>1</v>
      </c>
      <c r="H89" s="301">
        <v>1</v>
      </c>
      <c r="I89" s="301">
        <v>1</v>
      </c>
      <c r="J89" s="301">
        <v>1</v>
      </c>
      <c r="K89" s="301">
        <v>1</v>
      </c>
      <c r="L89" s="301">
        <v>1</v>
      </c>
      <c r="M89" s="301">
        <v>1</v>
      </c>
      <c r="N89" s="301">
        <v>1</v>
      </c>
      <c r="O89" s="301">
        <v>1</v>
      </c>
      <c r="P89" s="301">
        <v>1</v>
      </c>
      <c r="Q89" s="301">
        <v>1</v>
      </c>
      <c r="R89" s="301">
        <v>1</v>
      </c>
      <c r="S89" s="301">
        <v>1</v>
      </c>
      <c r="T89" s="301">
        <v>1</v>
      </c>
    </row>
    <row r="90" spans="2:20" ht="57.6" x14ac:dyDescent="0.3">
      <c r="B90" s="301">
        <v>83</v>
      </c>
      <c r="C90" s="8" t="s">
        <v>2041</v>
      </c>
      <c r="D90" s="8" t="s">
        <v>2241</v>
      </c>
      <c r="E90" s="8" t="s">
        <v>2289</v>
      </c>
      <c r="F90" s="8">
        <v>38</v>
      </c>
      <c r="G90" s="301">
        <v>1</v>
      </c>
      <c r="H90" s="301">
        <v>1</v>
      </c>
      <c r="I90" s="301">
        <v>1</v>
      </c>
      <c r="J90" s="301">
        <v>1</v>
      </c>
      <c r="K90" s="301">
        <v>1</v>
      </c>
      <c r="L90" s="301">
        <v>1</v>
      </c>
      <c r="M90" s="301">
        <v>1</v>
      </c>
      <c r="N90" s="301">
        <v>1</v>
      </c>
      <c r="O90" s="301">
        <v>1</v>
      </c>
      <c r="P90" s="301">
        <v>1</v>
      </c>
      <c r="Q90" s="301">
        <v>1</v>
      </c>
      <c r="R90" s="301">
        <v>1</v>
      </c>
      <c r="S90" s="301">
        <v>1</v>
      </c>
      <c r="T90" s="301">
        <v>1</v>
      </c>
    </row>
    <row r="91" spans="2:20" ht="43.2" x14ac:dyDescent="0.3">
      <c r="B91" s="301">
        <v>84</v>
      </c>
      <c r="C91" s="8" t="s">
        <v>2041</v>
      </c>
      <c r="D91" s="8" t="s">
        <v>2242</v>
      </c>
      <c r="E91" s="8" t="s">
        <v>2270</v>
      </c>
      <c r="F91" s="8">
        <v>19</v>
      </c>
      <c r="G91" s="301">
        <v>1</v>
      </c>
      <c r="H91" s="301">
        <v>1</v>
      </c>
      <c r="I91" s="301">
        <v>1</v>
      </c>
      <c r="J91" s="301">
        <v>1</v>
      </c>
      <c r="K91" s="301">
        <v>1</v>
      </c>
      <c r="L91" s="301">
        <v>1</v>
      </c>
      <c r="M91" s="301">
        <v>1</v>
      </c>
      <c r="N91" s="301">
        <v>1</v>
      </c>
      <c r="O91" s="301">
        <v>1</v>
      </c>
      <c r="P91" s="301">
        <v>1</v>
      </c>
      <c r="Q91" s="301">
        <v>1</v>
      </c>
      <c r="R91" s="301">
        <v>1</v>
      </c>
      <c r="S91" s="301">
        <v>1</v>
      </c>
      <c r="T91" s="301">
        <v>1</v>
      </c>
    </row>
    <row r="92" spans="2:20" ht="57.6" x14ac:dyDescent="0.3">
      <c r="B92" s="301">
        <v>85</v>
      </c>
      <c r="C92" s="8" t="s">
        <v>2041</v>
      </c>
      <c r="D92" s="8" t="s">
        <v>2244</v>
      </c>
      <c r="E92" s="8" t="s">
        <v>2304</v>
      </c>
      <c r="F92" s="8">
        <v>45</v>
      </c>
      <c r="G92" s="301">
        <v>1</v>
      </c>
      <c r="H92" s="301">
        <v>1</v>
      </c>
      <c r="I92" s="301">
        <v>1</v>
      </c>
      <c r="J92" s="301">
        <v>1</v>
      </c>
      <c r="K92" s="301">
        <v>1</v>
      </c>
      <c r="L92" s="301">
        <v>1</v>
      </c>
      <c r="M92" s="301">
        <v>1</v>
      </c>
      <c r="N92" s="301">
        <v>1</v>
      </c>
      <c r="O92" s="301">
        <v>1</v>
      </c>
      <c r="P92" s="301">
        <v>1</v>
      </c>
      <c r="Q92" s="301">
        <v>1</v>
      </c>
      <c r="R92" s="301">
        <v>1</v>
      </c>
      <c r="S92" s="301">
        <v>1</v>
      </c>
      <c r="T92" s="301">
        <v>1</v>
      </c>
    </row>
    <row r="93" spans="2:20" ht="43.2" x14ac:dyDescent="0.3">
      <c r="B93" s="301">
        <v>86</v>
      </c>
      <c r="C93" s="8" t="s">
        <v>2041</v>
      </c>
      <c r="D93" s="8" t="s">
        <v>2247</v>
      </c>
      <c r="E93" s="8" t="s">
        <v>2272</v>
      </c>
      <c r="F93" s="8">
        <v>20</v>
      </c>
      <c r="G93" s="301">
        <v>1</v>
      </c>
      <c r="H93" s="301">
        <v>1</v>
      </c>
      <c r="I93" s="301">
        <v>1</v>
      </c>
      <c r="J93" s="301">
        <v>1</v>
      </c>
      <c r="K93" s="301">
        <v>1</v>
      </c>
      <c r="L93" s="301">
        <v>1</v>
      </c>
      <c r="M93" s="301">
        <v>1</v>
      </c>
      <c r="N93" s="301">
        <v>1</v>
      </c>
      <c r="O93" s="301">
        <v>1</v>
      </c>
      <c r="P93" s="301">
        <v>1</v>
      </c>
      <c r="Q93" s="301">
        <v>1</v>
      </c>
      <c r="R93" s="301">
        <v>1</v>
      </c>
      <c r="S93" s="301">
        <v>1</v>
      </c>
      <c r="T93" s="301">
        <v>1</v>
      </c>
    </row>
    <row r="94" spans="2:20" ht="28.8" x14ac:dyDescent="0.3">
      <c r="B94" s="301">
        <v>87</v>
      </c>
      <c r="C94" s="700" t="s">
        <v>2047</v>
      </c>
      <c r="D94" s="700" t="s">
        <v>2240</v>
      </c>
      <c r="E94" s="700"/>
      <c r="F94" s="700">
        <v>36</v>
      </c>
      <c r="G94" s="301">
        <v>1</v>
      </c>
      <c r="H94" s="301">
        <v>1</v>
      </c>
      <c r="I94" s="301">
        <v>1</v>
      </c>
      <c r="J94" s="301">
        <v>1</v>
      </c>
      <c r="K94" s="301">
        <v>1</v>
      </c>
      <c r="L94" s="301">
        <v>1</v>
      </c>
      <c r="M94" s="301">
        <v>1</v>
      </c>
      <c r="N94" s="301">
        <v>1</v>
      </c>
      <c r="O94" s="301">
        <v>1</v>
      </c>
      <c r="P94" s="301">
        <v>1</v>
      </c>
      <c r="Q94" s="301">
        <v>1</v>
      </c>
      <c r="R94" s="301">
        <v>1</v>
      </c>
      <c r="S94" s="301">
        <v>1</v>
      </c>
      <c r="T94" s="301">
        <v>1</v>
      </c>
    </row>
    <row r="95" spans="2:20" ht="43.2" x14ac:dyDescent="0.3">
      <c r="B95" s="301">
        <v>88</v>
      </c>
      <c r="C95" s="8" t="s">
        <v>2047</v>
      </c>
      <c r="D95" s="8" t="s">
        <v>2241</v>
      </c>
      <c r="E95" s="8" t="s">
        <v>2275</v>
      </c>
      <c r="F95" s="8">
        <v>41</v>
      </c>
      <c r="G95" s="301">
        <v>1</v>
      </c>
      <c r="H95" s="301">
        <v>1</v>
      </c>
      <c r="I95" s="301">
        <v>1</v>
      </c>
      <c r="J95" s="301">
        <v>1</v>
      </c>
      <c r="K95" s="301">
        <v>1</v>
      </c>
      <c r="L95" s="301">
        <v>1</v>
      </c>
      <c r="M95" s="301">
        <v>1</v>
      </c>
      <c r="N95" s="301">
        <v>1</v>
      </c>
      <c r="O95" s="301">
        <v>1</v>
      </c>
      <c r="P95" s="301">
        <v>1</v>
      </c>
      <c r="Q95" s="301">
        <v>1</v>
      </c>
      <c r="R95" s="301">
        <v>1</v>
      </c>
      <c r="S95" s="301">
        <v>1</v>
      </c>
      <c r="T95" s="301">
        <v>1</v>
      </c>
    </row>
    <row r="96" spans="2:20" ht="43.2" x14ac:dyDescent="0.3">
      <c r="B96" s="301">
        <v>89</v>
      </c>
      <c r="C96" s="8" t="s">
        <v>2047</v>
      </c>
      <c r="D96" s="8" t="s">
        <v>2242</v>
      </c>
      <c r="E96" s="8" t="s">
        <v>2255</v>
      </c>
      <c r="F96" s="8">
        <v>24</v>
      </c>
      <c r="G96" s="301">
        <v>1</v>
      </c>
      <c r="H96" s="301">
        <v>1</v>
      </c>
      <c r="I96" s="301">
        <v>1</v>
      </c>
      <c r="J96" s="301">
        <v>1</v>
      </c>
      <c r="K96" s="301">
        <v>1</v>
      </c>
      <c r="L96" s="301">
        <v>1</v>
      </c>
      <c r="M96" s="301">
        <v>1</v>
      </c>
      <c r="N96" s="301">
        <v>1</v>
      </c>
      <c r="O96" s="301">
        <v>1</v>
      </c>
      <c r="P96" s="301">
        <v>1</v>
      </c>
      <c r="Q96" s="301">
        <v>1</v>
      </c>
      <c r="R96" s="301">
        <v>1</v>
      </c>
      <c r="S96" s="301">
        <v>1</v>
      </c>
      <c r="T96" s="301">
        <v>1</v>
      </c>
    </row>
    <row r="97" spans="2:20" ht="28.8" x14ac:dyDescent="0.3">
      <c r="B97" s="301">
        <v>90</v>
      </c>
      <c r="C97" s="700" t="s">
        <v>2225</v>
      </c>
      <c r="D97" s="700" t="s">
        <v>2240</v>
      </c>
      <c r="E97" s="700"/>
      <c r="F97" s="700">
        <v>13</v>
      </c>
      <c r="G97" s="301">
        <v>1</v>
      </c>
      <c r="H97" s="301">
        <v>1</v>
      </c>
      <c r="I97" s="301">
        <v>1</v>
      </c>
      <c r="J97" s="301">
        <v>1</v>
      </c>
      <c r="K97" s="301">
        <v>1</v>
      </c>
      <c r="L97" s="301">
        <v>1</v>
      </c>
      <c r="M97" s="301">
        <v>1</v>
      </c>
      <c r="N97" s="301">
        <v>1</v>
      </c>
      <c r="O97" s="301">
        <v>1</v>
      </c>
      <c r="P97" s="301">
        <v>1</v>
      </c>
      <c r="Q97" s="301">
        <v>1</v>
      </c>
      <c r="R97" s="301">
        <v>1</v>
      </c>
      <c r="S97" s="301">
        <v>1</v>
      </c>
      <c r="T97" s="301">
        <v>1</v>
      </c>
    </row>
    <row r="98" spans="2:20" ht="43.2" x14ac:dyDescent="0.3">
      <c r="B98" s="301">
        <v>91</v>
      </c>
      <c r="C98" s="8" t="s">
        <v>2225</v>
      </c>
      <c r="D98" s="8" t="s">
        <v>2241</v>
      </c>
      <c r="E98" s="8" t="s">
        <v>2259</v>
      </c>
      <c r="F98" s="8">
        <v>15</v>
      </c>
      <c r="G98" s="301">
        <v>1</v>
      </c>
      <c r="H98" s="301">
        <v>1</v>
      </c>
      <c r="I98" s="301">
        <v>1</v>
      </c>
      <c r="J98" s="301">
        <v>1</v>
      </c>
      <c r="K98" s="301">
        <v>1</v>
      </c>
      <c r="L98" s="301">
        <v>1</v>
      </c>
      <c r="M98" s="301">
        <v>1</v>
      </c>
      <c r="N98" s="301">
        <v>1</v>
      </c>
      <c r="O98" s="301">
        <v>1</v>
      </c>
      <c r="P98" s="301">
        <v>1</v>
      </c>
      <c r="Q98" s="301">
        <v>1</v>
      </c>
      <c r="R98" s="301">
        <v>1</v>
      </c>
      <c r="S98" s="301">
        <v>1</v>
      </c>
      <c r="T98" s="301">
        <v>1</v>
      </c>
    </row>
    <row r="99" spans="2:20" ht="100.8" x14ac:dyDescent="0.3">
      <c r="B99" s="301">
        <v>92</v>
      </c>
      <c r="C99" s="700" t="s">
        <v>2007</v>
      </c>
      <c r="D99" s="700" t="s">
        <v>2241</v>
      </c>
      <c r="E99" s="700" t="s">
        <v>2305</v>
      </c>
      <c r="F99" s="700">
        <v>72</v>
      </c>
      <c r="G99" s="301">
        <v>1</v>
      </c>
      <c r="H99" s="301">
        <v>1</v>
      </c>
      <c r="I99" s="301">
        <v>1</v>
      </c>
      <c r="J99" s="301">
        <v>1</v>
      </c>
      <c r="K99" s="301">
        <v>1</v>
      </c>
      <c r="L99" s="301">
        <v>1</v>
      </c>
      <c r="M99" s="301">
        <v>1</v>
      </c>
      <c r="N99" s="301">
        <v>1</v>
      </c>
      <c r="O99" s="301">
        <v>1</v>
      </c>
      <c r="P99" s="301">
        <v>1</v>
      </c>
      <c r="Q99" s="301">
        <v>1</v>
      </c>
      <c r="R99" s="301">
        <v>1</v>
      </c>
      <c r="S99" s="301">
        <v>1</v>
      </c>
      <c r="T99" s="301">
        <v>1</v>
      </c>
    </row>
    <row r="100" spans="2:20" ht="43.2" x14ac:dyDescent="0.3">
      <c r="B100" s="301">
        <v>93</v>
      </c>
      <c r="C100" s="8" t="s">
        <v>2226</v>
      </c>
      <c r="D100" s="8" t="s">
        <v>2242</v>
      </c>
      <c r="E100" s="8" t="s">
        <v>2274</v>
      </c>
      <c r="F100" s="8">
        <v>48</v>
      </c>
      <c r="G100" s="301">
        <v>1</v>
      </c>
      <c r="H100" s="301">
        <v>1</v>
      </c>
      <c r="I100" s="301">
        <v>1</v>
      </c>
      <c r="J100" s="301">
        <v>1</v>
      </c>
      <c r="K100" s="301">
        <v>1</v>
      </c>
      <c r="L100" s="301">
        <v>1</v>
      </c>
      <c r="M100" s="301">
        <v>1</v>
      </c>
      <c r="N100" s="301">
        <v>1</v>
      </c>
      <c r="O100" s="301">
        <v>1</v>
      </c>
      <c r="P100" s="301">
        <v>1</v>
      </c>
      <c r="Q100" s="301">
        <v>1</v>
      </c>
      <c r="R100" s="301">
        <v>1</v>
      </c>
      <c r="S100" s="301">
        <v>1</v>
      </c>
      <c r="T100" s="301">
        <v>1</v>
      </c>
    </row>
    <row r="101" spans="2:20" ht="57.6" x14ac:dyDescent="0.3">
      <c r="B101" s="301">
        <v>94</v>
      </c>
      <c r="C101" s="8" t="s">
        <v>2031</v>
      </c>
      <c r="D101" s="8" t="s">
        <v>2346</v>
      </c>
      <c r="E101" s="8" t="s">
        <v>2266</v>
      </c>
      <c r="F101" s="8">
        <v>18</v>
      </c>
      <c r="G101" s="301">
        <v>1</v>
      </c>
      <c r="H101" s="301">
        <v>1</v>
      </c>
      <c r="I101" s="301">
        <v>1</v>
      </c>
      <c r="J101" s="301">
        <v>1</v>
      </c>
      <c r="K101" s="301">
        <v>1</v>
      </c>
      <c r="L101" s="301">
        <v>1</v>
      </c>
      <c r="M101" s="301">
        <v>1</v>
      </c>
      <c r="N101" s="301">
        <v>1</v>
      </c>
      <c r="O101" s="301">
        <v>1</v>
      </c>
      <c r="P101" s="301">
        <v>1</v>
      </c>
      <c r="Q101" s="301">
        <v>1</v>
      </c>
      <c r="R101" s="301">
        <v>1</v>
      </c>
      <c r="S101" s="301">
        <v>1</v>
      </c>
      <c r="T101" s="301">
        <v>1</v>
      </c>
    </row>
    <row r="102" spans="2:20" ht="43.2" x14ac:dyDescent="0.3">
      <c r="B102" s="301">
        <v>95</v>
      </c>
      <c r="C102" s="8" t="s">
        <v>2042</v>
      </c>
      <c r="D102" s="8" t="s">
        <v>2346</v>
      </c>
      <c r="E102" s="8" t="s">
        <v>2254</v>
      </c>
      <c r="F102" s="8">
        <v>27</v>
      </c>
      <c r="G102" s="301">
        <v>1</v>
      </c>
      <c r="H102" s="301">
        <v>1</v>
      </c>
      <c r="I102" s="301">
        <v>1</v>
      </c>
      <c r="J102" s="301">
        <v>1</v>
      </c>
      <c r="K102" s="301">
        <v>1</v>
      </c>
      <c r="L102" s="301">
        <v>1</v>
      </c>
      <c r="M102" s="301">
        <v>1</v>
      </c>
      <c r="N102" s="301">
        <v>1</v>
      </c>
      <c r="O102" s="301">
        <v>1</v>
      </c>
      <c r="P102" s="301">
        <v>1</v>
      </c>
      <c r="Q102" s="301">
        <v>1</v>
      </c>
      <c r="R102" s="301">
        <v>1</v>
      </c>
      <c r="S102" s="301">
        <v>1</v>
      </c>
      <c r="T102" s="301">
        <v>1</v>
      </c>
    </row>
    <row r="103" spans="2:20" ht="57.6" x14ac:dyDescent="0.3">
      <c r="B103" s="301">
        <v>96</v>
      </c>
      <c r="C103" s="8" t="s">
        <v>2043</v>
      </c>
      <c r="D103" s="8" t="s">
        <v>2346</v>
      </c>
      <c r="E103" s="8" t="s">
        <v>2257</v>
      </c>
      <c r="F103" s="8">
        <v>9</v>
      </c>
      <c r="G103" s="301">
        <v>1</v>
      </c>
      <c r="H103" s="301">
        <v>1</v>
      </c>
      <c r="I103" s="301">
        <v>1</v>
      </c>
      <c r="J103" s="301">
        <v>1</v>
      </c>
      <c r="K103" s="301">
        <v>1</v>
      </c>
      <c r="L103" s="301">
        <v>1</v>
      </c>
      <c r="M103" s="301">
        <v>1</v>
      </c>
      <c r="N103" s="301">
        <v>1</v>
      </c>
      <c r="O103" s="301">
        <v>1</v>
      </c>
      <c r="P103" s="301">
        <v>1</v>
      </c>
      <c r="Q103" s="301">
        <v>1</v>
      </c>
      <c r="R103" s="301">
        <v>1</v>
      </c>
      <c r="S103" s="301">
        <v>1</v>
      </c>
      <c r="T103" s="301">
        <v>1</v>
      </c>
    </row>
    <row r="104" spans="2:20" ht="43.2" x14ac:dyDescent="0.3">
      <c r="B104" s="301">
        <v>97</v>
      </c>
      <c r="C104" s="8" t="s">
        <v>2037</v>
      </c>
      <c r="D104" s="8" t="s">
        <v>2346</v>
      </c>
      <c r="E104" s="8" t="s">
        <v>2258</v>
      </c>
      <c r="F104" s="8">
        <v>19</v>
      </c>
      <c r="G104" s="301">
        <v>1</v>
      </c>
      <c r="H104" s="301">
        <v>1</v>
      </c>
      <c r="I104" s="301">
        <v>1</v>
      </c>
      <c r="J104" s="301">
        <v>1</v>
      </c>
      <c r="K104" s="301">
        <v>1</v>
      </c>
      <c r="L104" s="301">
        <v>1</v>
      </c>
      <c r="M104" s="301">
        <v>1</v>
      </c>
      <c r="N104" s="301">
        <v>1</v>
      </c>
      <c r="O104" s="301">
        <v>1</v>
      </c>
      <c r="P104" s="301">
        <v>1</v>
      </c>
      <c r="Q104" s="301">
        <v>1</v>
      </c>
      <c r="R104" s="301">
        <v>1</v>
      </c>
      <c r="S104" s="301">
        <v>1</v>
      </c>
      <c r="T104" s="301">
        <v>1</v>
      </c>
    </row>
    <row r="105" spans="2:20" ht="43.2" x14ac:dyDescent="0.3">
      <c r="B105" s="301">
        <v>98</v>
      </c>
      <c r="C105" s="8" t="s">
        <v>2044</v>
      </c>
      <c r="D105" s="8" t="s">
        <v>2346</v>
      </c>
      <c r="E105" s="8" t="s">
        <v>2265</v>
      </c>
      <c r="F105" s="8">
        <v>28</v>
      </c>
      <c r="G105" s="301">
        <v>1</v>
      </c>
      <c r="H105" s="301">
        <v>1</v>
      </c>
      <c r="I105" s="301">
        <v>1</v>
      </c>
      <c r="J105" s="301">
        <v>1</v>
      </c>
      <c r="K105" s="301">
        <v>1</v>
      </c>
      <c r="L105" s="301">
        <v>1</v>
      </c>
      <c r="M105" s="301">
        <v>1</v>
      </c>
      <c r="N105" s="301">
        <v>1</v>
      </c>
      <c r="O105" s="301">
        <v>1</v>
      </c>
      <c r="P105" s="301">
        <v>1</v>
      </c>
      <c r="Q105" s="301">
        <v>1</v>
      </c>
      <c r="R105" s="301">
        <v>1</v>
      </c>
      <c r="S105" s="301">
        <v>1</v>
      </c>
      <c r="T105" s="301">
        <v>1</v>
      </c>
    </row>
    <row r="106" spans="2:20" ht="57.6" x14ac:dyDescent="0.3">
      <c r="B106" s="301">
        <v>99</v>
      </c>
      <c r="C106" s="8" t="s">
        <v>1865</v>
      </c>
      <c r="D106" s="8" t="s">
        <v>2346</v>
      </c>
      <c r="E106" s="8" t="s">
        <v>2270</v>
      </c>
      <c r="F106" s="8">
        <v>21</v>
      </c>
      <c r="G106" s="301">
        <v>1</v>
      </c>
      <c r="H106" s="301">
        <v>1</v>
      </c>
      <c r="I106" s="301">
        <v>1</v>
      </c>
      <c r="J106" s="301">
        <v>1</v>
      </c>
      <c r="K106" s="301">
        <v>1</v>
      </c>
      <c r="L106" s="301">
        <v>1</v>
      </c>
      <c r="M106" s="301">
        <v>1</v>
      </c>
      <c r="N106" s="301">
        <v>1</v>
      </c>
      <c r="O106" s="301">
        <v>1</v>
      </c>
      <c r="P106" s="301">
        <v>1</v>
      </c>
      <c r="Q106" s="301">
        <v>1</v>
      </c>
      <c r="R106" s="301">
        <v>1</v>
      </c>
      <c r="S106" s="301">
        <v>1</v>
      </c>
      <c r="T106" s="301">
        <v>1</v>
      </c>
    </row>
    <row r="107" spans="2:20" ht="57.6" x14ac:dyDescent="0.3">
      <c r="B107" s="301">
        <v>100</v>
      </c>
      <c r="C107" s="8" t="s">
        <v>2038</v>
      </c>
      <c r="D107" s="8" t="s">
        <v>2346</v>
      </c>
      <c r="E107" s="8" t="s">
        <v>2289</v>
      </c>
      <c r="F107" s="8">
        <v>17</v>
      </c>
      <c r="G107" s="301">
        <v>1</v>
      </c>
      <c r="H107" s="301">
        <v>1</v>
      </c>
      <c r="I107" s="301">
        <v>1</v>
      </c>
      <c r="J107" s="301">
        <v>1</v>
      </c>
      <c r="K107" s="301">
        <v>1</v>
      </c>
      <c r="L107" s="301">
        <v>1</v>
      </c>
      <c r="M107" s="301">
        <v>1</v>
      </c>
      <c r="N107" s="301">
        <v>1</v>
      </c>
      <c r="O107" s="301">
        <v>1</v>
      </c>
      <c r="P107" s="301">
        <v>1</v>
      </c>
      <c r="Q107" s="301">
        <v>1</v>
      </c>
      <c r="R107" s="301">
        <v>1</v>
      </c>
      <c r="S107" s="301">
        <v>1</v>
      </c>
      <c r="T107" s="301">
        <v>1</v>
      </c>
    </row>
    <row r="108" spans="2:20" ht="43.2" x14ac:dyDescent="0.3">
      <c r="B108" s="301">
        <v>101</v>
      </c>
      <c r="C108" s="8" t="s">
        <v>2006</v>
      </c>
      <c r="D108" s="8" t="s">
        <v>2346</v>
      </c>
      <c r="E108" s="8" t="s">
        <v>2353</v>
      </c>
      <c r="F108" s="8">
        <v>8</v>
      </c>
      <c r="G108" s="301">
        <v>1</v>
      </c>
      <c r="H108" s="301">
        <v>1</v>
      </c>
      <c r="I108" s="301">
        <v>1</v>
      </c>
      <c r="J108" s="301">
        <v>1</v>
      </c>
      <c r="K108" s="301">
        <v>1</v>
      </c>
      <c r="L108" s="301">
        <v>1</v>
      </c>
      <c r="M108" s="301">
        <v>1</v>
      </c>
      <c r="N108" s="301">
        <v>1</v>
      </c>
      <c r="O108" s="301">
        <v>1</v>
      </c>
      <c r="P108" s="301">
        <v>1</v>
      </c>
      <c r="Q108" s="301">
        <v>1</v>
      </c>
      <c r="R108" s="301">
        <v>1</v>
      </c>
      <c r="S108" s="301">
        <v>1</v>
      </c>
      <c r="T108" s="301">
        <v>1</v>
      </c>
    </row>
    <row r="109" spans="2:20" ht="43.2" x14ac:dyDescent="0.3">
      <c r="B109" s="301">
        <v>102</v>
      </c>
      <c r="C109" s="8" t="s">
        <v>2032</v>
      </c>
      <c r="D109" s="8" t="s">
        <v>2346</v>
      </c>
      <c r="E109" s="8" t="s">
        <v>2274</v>
      </c>
      <c r="F109" s="8">
        <v>21</v>
      </c>
      <c r="G109" s="301">
        <v>1</v>
      </c>
      <c r="H109" s="301">
        <v>1</v>
      </c>
      <c r="I109" s="301">
        <v>1</v>
      </c>
      <c r="J109" s="301">
        <v>1</v>
      </c>
      <c r="K109" s="301">
        <v>1</v>
      </c>
      <c r="L109" s="301">
        <v>1</v>
      </c>
      <c r="M109" s="301">
        <v>1</v>
      </c>
      <c r="N109" s="301">
        <v>1</v>
      </c>
      <c r="O109" s="301">
        <v>1</v>
      </c>
      <c r="P109" s="301">
        <v>1</v>
      </c>
      <c r="Q109" s="301">
        <v>1</v>
      </c>
      <c r="R109" s="301">
        <v>1</v>
      </c>
      <c r="S109" s="301">
        <v>1</v>
      </c>
      <c r="T109" s="301">
        <v>1</v>
      </c>
    </row>
    <row r="110" spans="2:20" ht="43.2" x14ac:dyDescent="0.3">
      <c r="B110" s="301">
        <v>103</v>
      </c>
      <c r="C110" s="8" t="s">
        <v>2045</v>
      </c>
      <c r="D110" s="8" t="s">
        <v>2346</v>
      </c>
      <c r="E110" s="8" t="s">
        <v>2276</v>
      </c>
      <c r="F110" s="8">
        <v>5</v>
      </c>
      <c r="G110" s="301">
        <v>1</v>
      </c>
      <c r="H110" s="301">
        <v>1</v>
      </c>
      <c r="I110" s="301">
        <v>1</v>
      </c>
      <c r="J110" s="301">
        <v>1</v>
      </c>
      <c r="K110" s="301">
        <v>1</v>
      </c>
      <c r="L110" s="301">
        <v>1</v>
      </c>
      <c r="M110" s="301">
        <v>1</v>
      </c>
      <c r="N110" s="301">
        <v>1</v>
      </c>
      <c r="O110" s="301">
        <v>1</v>
      </c>
      <c r="P110" s="301">
        <v>1</v>
      </c>
      <c r="Q110" s="301">
        <v>1</v>
      </c>
      <c r="R110" s="301">
        <v>1</v>
      </c>
      <c r="S110" s="301">
        <v>1</v>
      </c>
      <c r="T110" s="301">
        <v>1</v>
      </c>
    </row>
    <row r="111" spans="2:20" ht="57.6" x14ac:dyDescent="0.3">
      <c r="B111" s="301">
        <v>104</v>
      </c>
      <c r="C111" s="8" t="s">
        <v>2344</v>
      </c>
      <c r="D111" s="8" t="s">
        <v>2346</v>
      </c>
      <c r="E111" s="8" t="s">
        <v>2304</v>
      </c>
      <c r="F111" s="8">
        <v>1</v>
      </c>
      <c r="G111" s="301">
        <v>1</v>
      </c>
      <c r="H111" s="301">
        <v>1</v>
      </c>
      <c r="I111" s="301">
        <v>1</v>
      </c>
      <c r="J111" s="301">
        <v>1</v>
      </c>
      <c r="K111" s="301">
        <v>1</v>
      </c>
      <c r="L111" s="301">
        <v>1</v>
      </c>
      <c r="M111" s="301">
        <v>1</v>
      </c>
      <c r="N111" s="301">
        <v>1</v>
      </c>
      <c r="O111" s="301">
        <v>1</v>
      </c>
      <c r="P111" s="301">
        <v>1</v>
      </c>
      <c r="Q111" s="301">
        <v>1</v>
      </c>
      <c r="R111" s="301">
        <v>1</v>
      </c>
      <c r="S111" s="301">
        <v>1</v>
      </c>
      <c r="T111" s="301">
        <v>1</v>
      </c>
    </row>
    <row r="112" spans="2:20" ht="100.8" x14ac:dyDescent="0.3">
      <c r="B112" s="301">
        <v>105</v>
      </c>
      <c r="C112" s="700" t="s">
        <v>2048</v>
      </c>
      <c r="D112" s="700" t="s">
        <v>2346</v>
      </c>
      <c r="E112" s="700" t="s">
        <v>2277</v>
      </c>
      <c r="F112" s="700">
        <v>20</v>
      </c>
      <c r="G112" s="301">
        <v>1</v>
      </c>
      <c r="H112" s="301">
        <v>1</v>
      </c>
      <c r="I112" s="301">
        <v>1</v>
      </c>
      <c r="J112" s="301">
        <v>1</v>
      </c>
      <c r="K112" s="301">
        <v>1</v>
      </c>
      <c r="L112" s="301">
        <v>1</v>
      </c>
      <c r="M112" s="301">
        <v>1</v>
      </c>
      <c r="N112" s="301">
        <v>1</v>
      </c>
      <c r="O112" s="301">
        <v>1</v>
      </c>
      <c r="P112" s="301">
        <v>1</v>
      </c>
      <c r="Q112" s="301">
        <v>1</v>
      </c>
      <c r="R112" s="301">
        <v>1</v>
      </c>
      <c r="S112" s="301">
        <v>1</v>
      </c>
      <c r="T112" s="301">
        <v>1</v>
      </c>
    </row>
    <row r="113" spans="2:20" ht="43.2" x14ac:dyDescent="0.3">
      <c r="B113" s="301">
        <v>106</v>
      </c>
      <c r="C113" s="688" t="s">
        <v>1057</v>
      </c>
      <c r="D113" s="688" t="s">
        <v>2347</v>
      </c>
      <c r="E113" s="688" t="s">
        <v>2292</v>
      </c>
      <c r="F113" s="688">
        <v>28</v>
      </c>
      <c r="G113" s="301">
        <v>1</v>
      </c>
      <c r="H113" s="301">
        <v>1</v>
      </c>
      <c r="I113" s="301">
        <v>1</v>
      </c>
      <c r="J113" s="301">
        <v>1</v>
      </c>
      <c r="K113" s="301">
        <v>1</v>
      </c>
      <c r="L113" s="301">
        <v>1</v>
      </c>
      <c r="M113" s="301">
        <v>1</v>
      </c>
      <c r="N113" s="301">
        <v>1</v>
      </c>
      <c r="O113" s="301">
        <v>1</v>
      </c>
      <c r="P113" s="301">
        <v>1</v>
      </c>
      <c r="Q113" s="301">
        <v>1</v>
      </c>
      <c r="R113" s="301">
        <v>1</v>
      </c>
      <c r="S113" s="301">
        <v>1</v>
      </c>
      <c r="T113" s="301">
        <v>1</v>
      </c>
    </row>
    <row r="114" spans="2:20" ht="57.6" x14ac:dyDescent="0.3">
      <c r="B114" s="301">
        <v>107</v>
      </c>
      <c r="C114" s="8" t="s">
        <v>2033</v>
      </c>
      <c r="D114" s="8" t="s">
        <v>2346</v>
      </c>
      <c r="E114" s="8" t="s">
        <v>2282</v>
      </c>
      <c r="F114" s="8">
        <v>25</v>
      </c>
      <c r="G114" s="301">
        <v>1</v>
      </c>
      <c r="H114" s="301">
        <v>1</v>
      </c>
      <c r="I114" s="301">
        <v>1</v>
      </c>
      <c r="J114" s="301">
        <v>1</v>
      </c>
      <c r="K114" s="301">
        <v>1</v>
      </c>
      <c r="L114" s="301">
        <v>1</v>
      </c>
      <c r="M114" s="301">
        <v>1</v>
      </c>
      <c r="N114" s="301">
        <v>1</v>
      </c>
      <c r="O114" s="301">
        <v>1</v>
      </c>
      <c r="P114" s="301">
        <v>1</v>
      </c>
      <c r="Q114" s="301">
        <v>1</v>
      </c>
      <c r="R114" s="301">
        <v>1</v>
      </c>
      <c r="S114" s="301">
        <v>1</v>
      </c>
      <c r="T114" s="301">
        <v>1</v>
      </c>
    </row>
    <row r="115" spans="2:20" ht="43.2" x14ac:dyDescent="0.3">
      <c r="B115" s="301">
        <v>108</v>
      </c>
      <c r="C115" s="8" t="s">
        <v>2046</v>
      </c>
      <c r="D115" s="8" t="s">
        <v>2346</v>
      </c>
      <c r="E115" s="8" t="s">
        <v>2284</v>
      </c>
      <c r="F115" s="8">
        <v>14</v>
      </c>
      <c r="G115" s="301">
        <v>1</v>
      </c>
      <c r="H115" s="301">
        <v>1</v>
      </c>
      <c r="I115" s="301">
        <v>1</v>
      </c>
      <c r="J115" s="301">
        <v>1</v>
      </c>
      <c r="K115" s="301">
        <v>1</v>
      </c>
      <c r="L115" s="301">
        <v>1</v>
      </c>
      <c r="M115" s="301">
        <v>1</v>
      </c>
      <c r="N115" s="301">
        <v>1</v>
      </c>
      <c r="O115" s="301">
        <v>1</v>
      </c>
      <c r="P115" s="301">
        <v>1</v>
      </c>
      <c r="Q115" s="301">
        <v>1</v>
      </c>
      <c r="R115" s="301">
        <v>1</v>
      </c>
      <c r="S115" s="301">
        <v>1</v>
      </c>
      <c r="T115" s="301">
        <v>1</v>
      </c>
    </row>
    <row r="116" spans="2:20" ht="57.6" x14ac:dyDescent="0.3">
      <c r="B116" s="301">
        <v>109</v>
      </c>
      <c r="C116" s="8" t="s">
        <v>2039</v>
      </c>
      <c r="D116" s="8" t="s">
        <v>2346</v>
      </c>
      <c r="E116" s="8" t="s">
        <v>2304</v>
      </c>
      <c r="F116" s="8">
        <v>6</v>
      </c>
      <c r="G116" s="301">
        <v>1</v>
      </c>
      <c r="H116" s="301">
        <v>1</v>
      </c>
      <c r="I116" s="301">
        <v>1</v>
      </c>
      <c r="J116" s="301">
        <v>1</v>
      </c>
      <c r="K116" s="301">
        <v>1</v>
      </c>
      <c r="L116" s="301">
        <v>1</v>
      </c>
      <c r="M116" s="301">
        <v>1</v>
      </c>
      <c r="N116" s="301">
        <v>1</v>
      </c>
      <c r="O116" s="301">
        <v>1</v>
      </c>
      <c r="P116" s="301">
        <v>1</v>
      </c>
      <c r="Q116" s="301">
        <v>1</v>
      </c>
      <c r="R116" s="301">
        <v>1</v>
      </c>
      <c r="S116" s="301">
        <v>1</v>
      </c>
      <c r="T116" s="301">
        <v>1</v>
      </c>
    </row>
    <row r="117" spans="2:20" ht="43.2" x14ac:dyDescent="0.3">
      <c r="B117" s="301">
        <v>110</v>
      </c>
      <c r="C117" s="8" t="s">
        <v>2034</v>
      </c>
      <c r="D117" s="8" t="s">
        <v>2346</v>
      </c>
      <c r="E117" s="8" t="s">
        <v>2259</v>
      </c>
      <c r="F117" s="8">
        <v>34</v>
      </c>
      <c r="G117" s="301">
        <v>1</v>
      </c>
      <c r="H117" s="301">
        <v>1</v>
      </c>
      <c r="I117" s="301">
        <v>1</v>
      </c>
      <c r="J117" s="301">
        <v>1</v>
      </c>
      <c r="K117" s="301">
        <v>1</v>
      </c>
      <c r="L117" s="301">
        <v>1</v>
      </c>
      <c r="M117" s="301">
        <v>1</v>
      </c>
      <c r="N117" s="301">
        <v>1</v>
      </c>
      <c r="O117" s="301">
        <v>1</v>
      </c>
      <c r="P117" s="301">
        <v>1</v>
      </c>
      <c r="Q117" s="301">
        <v>1</v>
      </c>
      <c r="R117" s="301">
        <v>1</v>
      </c>
      <c r="S117" s="301">
        <v>1</v>
      </c>
      <c r="T117" s="301">
        <v>1</v>
      </c>
    </row>
    <row r="118" spans="2:20" ht="43.2" x14ac:dyDescent="0.3">
      <c r="B118" s="301">
        <v>111</v>
      </c>
      <c r="C118" s="8" t="s">
        <v>1867</v>
      </c>
      <c r="D118" s="8" t="s">
        <v>2346</v>
      </c>
      <c r="E118" s="8" t="s">
        <v>2286</v>
      </c>
      <c r="F118" s="8">
        <v>17</v>
      </c>
      <c r="G118" s="301">
        <v>1</v>
      </c>
      <c r="H118" s="301">
        <v>1</v>
      </c>
      <c r="I118" s="301">
        <v>1</v>
      </c>
      <c r="J118" s="301">
        <v>1</v>
      </c>
      <c r="K118" s="301">
        <v>1</v>
      </c>
      <c r="L118" s="301">
        <v>1</v>
      </c>
      <c r="M118" s="301">
        <v>1</v>
      </c>
      <c r="N118" s="301">
        <v>1</v>
      </c>
      <c r="O118" s="301">
        <v>1</v>
      </c>
      <c r="P118" s="301">
        <v>1</v>
      </c>
      <c r="Q118" s="301">
        <v>1</v>
      </c>
      <c r="R118" s="301">
        <v>1</v>
      </c>
      <c r="S118" s="301">
        <v>1</v>
      </c>
      <c r="T118" s="301">
        <v>1</v>
      </c>
    </row>
    <row r="119" spans="2:20" ht="43.2" x14ac:dyDescent="0.3">
      <c r="B119" s="301">
        <v>112</v>
      </c>
      <c r="C119" s="8" t="s">
        <v>2221</v>
      </c>
      <c r="D119" s="8" t="s">
        <v>2346</v>
      </c>
      <c r="E119" s="8" t="s">
        <v>2258</v>
      </c>
      <c r="F119" s="8">
        <v>23</v>
      </c>
      <c r="G119" s="301">
        <v>1</v>
      </c>
      <c r="H119" s="301">
        <v>1</v>
      </c>
      <c r="I119" s="301">
        <v>1</v>
      </c>
      <c r="J119" s="301">
        <v>1</v>
      </c>
      <c r="K119" s="301">
        <v>1</v>
      </c>
      <c r="L119" s="301">
        <v>1</v>
      </c>
      <c r="M119" s="301">
        <v>1</v>
      </c>
      <c r="N119" s="301">
        <v>1</v>
      </c>
      <c r="O119" s="301">
        <v>1</v>
      </c>
      <c r="P119" s="301">
        <v>1</v>
      </c>
      <c r="Q119" s="301">
        <v>1</v>
      </c>
      <c r="R119" s="301">
        <v>1</v>
      </c>
      <c r="S119" s="301">
        <v>1</v>
      </c>
      <c r="T119" s="301">
        <v>1</v>
      </c>
    </row>
    <row r="120" spans="2:20" ht="57.6" x14ac:dyDescent="0.3">
      <c r="B120" s="301">
        <v>113</v>
      </c>
      <c r="C120" s="8" t="s">
        <v>2040</v>
      </c>
      <c r="D120" s="8" t="s">
        <v>2346</v>
      </c>
      <c r="E120" s="8" t="s">
        <v>2257</v>
      </c>
      <c r="F120" s="8">
        <v>15</v>
      </c>
      <c r="G120" s="301">
        <v>1</v>
      </c>
      <c r="H120" s="301">
        <v>1</v>
      </c>
      <c r="I120" s="301">
        <v>1</v>
      </c>
      <c r="J120" s="301">
        <v>1</v>
      </c>
      <c r="K120" s="301">
        <v>1</v>
      </c>
      <c r="L120" s="301">
        <v>1</v>
      </c>
      <c r="M120" s="301">
        <v>1</v>
      </c>
      <c r="N120" s="301">
        <v>1</v>
      </c>
      <c r="O120" s="301">
        <v>1</v>
      </c>
      <c r="P120" s="301">
        <v>1</v>
      </c>
      <c r="Q120" s="301">
        <v>1</v>
      </c>
      <c r="R120" s="301">
        <v>1</v>
      </c>
      <c r="S120" s="301">
        <v>1</v>
      </c>
      <c r="T120" s="301">
        <v>1</v>
      </c>
    </row>
    <row r="121" spans="2:20" ht="57.6" x14ac:dyDescent="0.3">
      <c r="B121" s="301">
        <v>114</v>
      </c>
      <c r="C121" s="8" t="s">
        <v>2345</v>
      </c>
      <c r="D121" s="8" t="s">
        <v>2346</v>
      </c>
      <c r="E121" s="8" t="s">
        <v>2257</v>
      </c>
      <c r="F121" s="8">
        <v>6</v>
      </c>
      <c r="G121" s="301">
        <v>1</v>
      </c>
      <c r="H121" s="301">
        <v>1</v>
      </c>
      <c r="I121" s="301">
        <v>1</v>
      </c>
      <c r="J121" s="301">
        <v>1</v>
      </c>
      <c r="K121" s="301">
        <v>1</v>
      </c>
      <c r="L121" s="301">
        <v>1</v>
      </c>
      <c r="M121" s="301">
        <v>1</v>
      </c>
      <c r="N121" s="301">
        <v>1</v>
      </c>
      <c r="O121" s="301">
        <v>1</v>
      </c>
      <c r="P121" s="301">
        <v>1</v>
      </c>
      <c r="Q121" s="301">
        <v>1</v>
      </c>
      <c r="R121" s="301">
        <v>1</v>
      </c>
      <c r="S121" s="301">
        <v>1</v>
      </c>
      <c r="T121" s="301">
        <v>1</v>
      </c>
    </row>
    <row r="122" spans="2:20" ht="43.2" x14ac:dyDescent="0.3">
      <c r="B122" s="301">
        <v>115</v>
      </c>
      <c r="C122" s="8" t="s">
        <v>1885</v>
      </c>
      <c r="D122" s="8" t="s">
        <v>2346</v>
      </c>
      <c r="E122" s="8" t="s">
        <v>2291</v>
      </c>
      <c r="F122" s="8">
        <v>29</v>
      </c>
      <c r="G122" s="301">
        <v>1</v>
      </c>
      <c r="H122" s="301">
        <v>1</v>
      </c>
      <c r="I122" s="301">
        <v>1</v>
      </c>
      <c r="J122" s="301">
        <v>1</v>
      </c>
      <c r="K122" s="301">
        <v>1</v>
      </c>
      <c r="L122" s="301">
        <v>1</v>
      </c>
      <c r="M122" s="301">
        <v>1</v>
      </c>
      <c r="N122" s="301">
        <v>1</v>
      </c>
      <c r="O122" s="301">
        <v>1</v>
      </c>
      <c r="P122" s="301">
        <v>1</v>
      </c>
      <c r="Q122" s="301">
        <v>1</v>
      </c>
      <c r="R122" s="301">
        <v>1</v>
      </c>
      <c r="S122" s="301">
        <v>1</v>
      </c>
      <c r="T122" s="301">
        <v>1</v>
      </c>
    </row>
    <row r="123" spans="2:20" ht="28.8" x14ac:dyDescent="0.3">
      <c r="B123" s="301">
        <v>116</v>
      </c>
      <c r="C123" s="688" t="s">
        <v>2035</v>
      </c>
      <c r="D123" s="688" t="s">
        <v>2348</v>
      </c>
      <c r="E123" s="688" t="s">
        <v>2294</v>
      </c>
      <c r="F123" s="688">
        <v>11</v>
      </c>
      <c r="G123" s="301">
        <v>1</v>
      </c>
      <c r="H123" s="301">
        <v>1</v>
      </c>
      <c r="I123" s="301">
        <v>1</v>
      </c>
      <c r="J123" s="301">
        <v>1</v>
      </c>
      <c r="K123" s="301">
        <v>1</v>
      </c>
      <c r="L123" s="301">
        <v>1</v>
      </c>
      <c r="M123" s="301">
        <v>1</v>
      </c>
      <c r="N123" s="301">
        <v>1</v>
      </c>
      <c r="O123" s="301">
        <v>1</v>
      </c>
      <c r="P123" s="301">
        <v>1</v>
      </c>
      <c r="Q123" s="301">
        <v>1</v>
      </c>
      <c r="R123" s="301">
        <v>1</v>
      </c>
      <c r="S123" s="301">
        <v>1</v>
      </c>
      <c r="T123" s="301">
        <v>1</v>
      </c>
    </row>
    <row r="124" spans="2:20" ht="43.2" x14ac:dyDescent="0.3">
      <c r="B124" s="301">
        <v>117</v>
      </c>
      <c r="C124" s="688" t="s">
        <v>2035</v>
      </c>
      <c r="D124" s="688" t="s">
        <v>2349</v>
      </c>
      <c r="E124" s="688" t="s">
        <v>2295</v>
      </c>
      <c r="F124" s="688">
        <v>40</v>
      </c>
      <c r="G124" s="301">
        <v>1</v>
      </c>
      <c r="H124" s="301">
        <v>1</v>
      </c>
      <c r="I124" s="301">
        <v>1</v>
      </c>
      <c r="J124" s="301">
        <v>1</v>
      </c>
      <c r="K124" s="301">
        <v>1</v>
      </c>
      <c r="L124" s="301">
        <v>1</v>
      </c>
      <c r="M124" s="301">
        <v>1</v>
      </c>
      <c r="N124" s="301">
        <v>1</v>
      </c>
      <c r="O124" s="301">
        <v>1</v>
      </c>
      <c r="P124" s="301">
        <v>1</v>
      </c>
      <c r="Q124" s="301">
        <v>1</v>
      </c>
      <c r="R124" s="301">
        <v>1</v>
      </c>
      <c r="S124" s="301">
        <v>1</v>
      </c>
      <c r="T124" s="301">
        <v>1</v>
      </c>
    </row>
    <row r="125" spans="2:20" ht="43.2" x14ac:dyDescent="0.3">
      <c r="B125" s="301">
        <v>118</v>
      </c>
      <c r="C125" s="688" t="s">
        <v>2035</v>
      </c>
      <c r="D125" s="688" t="s">
        <v>2350</v>
      </c>
      <c r="E125" s="688" t="s">
        <v>2297</v>
      </c>
      <c r="F125" s="688">
        <v>5</v>
      </c>
      <c r="G125" s="301">
        <v>1</v>
      </c>
      <c r="H125" s="301">
        <v>1</v>
      </c>
      <c r="I125" s="301">
        <v>1</v>
      </c>
      <c r="J125" s="301">
        <v>1</v>
      </c>
      <c r="K125" s="301">
        <v>1</v>
      </c>
      <c r="L125" s="301">
        <v>1</v>
      </c>
      <c r="M125" s="301">
        <v>1</v>
      </c>
      <c r="N125" s="301">
        <v>1</v>
      </c>
      <c r="O125" s="301">
        <v>1</v>
      </c>
      <c r="P125" s="301">
        <v>1</v>
      </c>
      <c r="Q125" s="301">
        <v>1</v>
      </c>
      <c r="R125" s="301">
        <v>1</v>
      </c>
      <c r="S125" s="301">
        <v>1</v>
      </c>
      <c r="T125" s="301">
        <v>1</v>
      </c>
    </row>
    <row r="126" spans="2:20" ht="43.2" x14ac:dyDescent="0.3">
      <c r="B126" s="301">
        <v>119</v>
      </c>
      <c r="C126" s="688" t="s">
        <v>2036</v>
      </c>
      <c r="D126" s="688" t="s">
        <v>2348</v>
      </c>
      <c r="E126" s="688" t="s">
        <v>2354</v>
      </c>
      <c r="F126" s="688">
        <v>37</v>
      </c>
      <c r="G126" s="301">
        <v>1</v>
      </c>
      <c r="H126" s="301">
        <v>1</v>
      </c>
      <c r="I126" s="301">
        <v>1</v>
      </c>
      <c r="J126" s="301">
        <v>1</v>
      </c>
      <c r="K126" s="301">
        <v>1</v>
      </c>
      <c r="L126" s="301">
        <v>1</v>
      </c>
      <c r="M126" s="301">
        <v>1</v>
      </c>
      <c r="N126" s="301">
        <v>1</v>
      </c>
      <c r="O126" s="301">
        <v>1</v>
      </c>
      <c r="P126" s="301">
        <v>1</v>
      </c>
      <c r="Q126" s="301">
        <v>1</v>
      </c>
      <c r="R126" s="301">
        <v>1</v>
      </c>
      <c r="S126" s="301">
        <v>1</v>
      </c>
      <c r="T126" s="301">
        <v>1</v>
      </c>
    </row>
    <row r="127" spans="2:20" ht="57.6" x14ac:dyDescent="0.3">
      <c r="B127" s="301">
        <v>120</v>
      </c>
      <c r="C127" s="688" t="s">
        <v>2036</v>
      </c>
      <c r="D127" s="688" t="s">
        <v>2351</v>
      </c>
      <c r="E127" s="688" t="s">
        <v>2355</v>
      </c>
      <c r="F127" s="688">
        <v>41</v>
      </c>
      <c r="G127" s="301">
        <v>1</v>
      </c>
      <c r="H127" s="301">
        <v>1</v>
      </c>
      <c r="I127" s="301">
        <v>1</v>
      </c>
      <c r="J127" s="301">
        <v>1</v>
      </c>
      <c r="K127" s="301">
        <v>1</v>
      </c>
      <c r="L127" s="301">
        <v>1</v>
      </c>
      <c r="M127" s="301">
        <v>1</v>
      </c>
      <c r="N127" s="301">
        <v>1</v>
      </c>
      <c r="O127" s="301">
        <v>1</v>
      </c>
      <c r="P127" s="301">
        <v>1</v>
      </c>
      <c r="Q127" s="301">
        <v>1</v>
      </c>
      <c r="R127" s="301">
        <v>1</v>
      </c>
      <c r="S127" s="301">
        <v>1</v>
      </c>
      <c r="T127" s="301">
        <v>1</v>
      </c>
    </row>
    <row r="128" spans="2:20" ht="43.2" x14ac:dyDescent="0.3">
      <c r="B128" s="301">
        <v>121</v>
      </c>
      <c r="C128" s="688" t="s">
        <v>2036</v>
      </c>
      <c r="D128" s="688" t="s">
        <v>2352</v>
      </c>
      <c r="E128" s="688" t="s">
        <v>2356</v>
      </c>
      <c r="F128" s="688">
        <v>30</v>
      </c>
      <c r="G128" s="301">
        <v>1</v>
      </c>
      <c r="H128" s="301">
        <v>1</v>
      </c>
      <c r="I128" s="301">
        <v>1</v>
      </c>
      <c r="J128" s="301">
        <v>1</v>
      </c>
      <c r="K128" s="301">
        <v>1</v>
      </c>
      <c r="L128" s="301">
        <v>1</v>
      </c>
      <c r="M128" s="301">
        <v>1</v>
      </c>
      <c r="N128" s="301">
        <v>1</v>
      </c>
      <c r="O128" s="301">
        <v>1</v>
      </c>
      <c r="P128" s="301">
        <v>1</v>
      </c>
      <c r="Q128" s="301">
        <v>1</v>
      </c>
      <c r="R128" s="301">
        <v>1</v>
      </c>
      <c r="S128" s="301">
        <v>1</v>
      </c>
      <c r="T128" s="301">
        <v>1</v>
      </c>
    </row>
    <row r="129" spans="2:20" ht="57.6" x14ac:dyDescent="0.3">
      <c r="B129" s="301">
        <v>122</v>
      </c>
      <c r="C129" s="8" t="s">
        <v>2041</v>
      </c>
      <c r="D129" s="8" t="s">
        <v>2346</v>
      </c>
      <c r="E129" s="8" t="s">
        <v>2304</v>
      </c>
      <c r="F129" s="8">
        <v>15</v>
      </c>
      <c r="G129" s="301">
        <v>1</v>
      </c>
      <c r="H129" s="301">
        <v>1</v>
      </c>
      <c r="I129" s="301">
        <v>1</v>
      </c>
      <c r="J129" s="301">
        <v>1</v>
      </c>
      <c r="K129" s="301">
        <v>1</v>
      </c>
      <c r="L129" s="301">
        <v>1</v>
      </c>
      <c r="M129" s="301">
        <v>1</v>
      </c>
      <c r="N129" s="301">
        <v>1</v>
      </c>
      <c r="O129" s="301">
        <v>1</v>
      </c>
      <c r="P129" s="301">
        <v>1</v>
      </c>
      <c r="Q129" s="301">
        <v>1</v>
      </c>
      <c r="R129" s="301">
        <v>1</v>
      </c>
      <c r="S129" s="301">
        <v>1</v>
      </c>
      <c r="T129" s="301">
        <v>1</v>
      </c>
    </row>
    <row r="130" spans="2:20" ht="43.2" x14ac:dyDescent="0.3">
      <c r="B130" s="301">
        <v>123</v>
      </c>
      <c r="C130" s="8" t="s">
        <v>2047</v>
      </c>
      <c r="D130" s="8" t="s">
        <v>2346</v>
      </c>
      <c r="E130" s="8" t="s">
        <v>2275</v>
      </c>
      <c r="F130" s="8">
        <v>32</v>
      </c>
      <c r="G130" s="301">
        <v>1</v>
      </c>
      <c r="H130" s="301">
        <v>1</v>
      </c>
      <c r="I130" s="301">
        <v>1</v>
      </c>
      <c r="J130" s="301">
        <v>1</v>
      </c>
      <c r="K130" s="301">
        <v>1</v>
      </c>
      <c r="L130" s="301">
        <v>1</v>
      </c>
      <c r="M130" s="301">
        <v>1</v>
      </c>
      <c r="N130" s="301">
        <v>1</v>
      </c>
      <c r="O130" s="301">
        <v>1</v>
      </c>
      <c r="P130" s="301">
        <v>1</v>
      </c>
      <c r="Q130" s="301">
        <v>1</v>
      </c>
      <c r="R130" s="301">
        <v>1</v>
      </c>
      <c r="S130" s="301">
        <v>1</v>
      </c>
      <c r="T130" s="301">
        <v>1</v>
      </c>
    </row>
    <row r="131" spans="2:20" ht="100.8" x14ac:dyDescent="0.3">
      <c r="B131" s="301">
        <v>124</v>
      </c>
      <c r="C131" s="700" t="s">
        <v>2007</v>
      </c>
      <c r="D131" s="700" t="s">
        <v>2346</v>
      </c>
      <c r="E131" s="700" t="s">
        <v>2305</v>
      </c>
      <c r="F131" s="700">
        <v>15</v>
      </c>
      <c r="G131" s="301">
        <v>1</v>
      </c>
      <c r="H131" s="301">
        <v>1</v>
      </c>
      <c r="I131" s="301">
        <v>1</v>
      </c>
      <c r="J131" s="301">
        <v>1</v>
      </c>
      <c r="K131" s="301">
        <v>1</v>
      </c>
      <c r="L131" s="301">
        <v>1</v>
      </c>
      <c r="M131" s="301">
        <v>1</v>
      </c>
      <c r="N131" s="301">
        <v>1</v>
      </c>
      <c r="O131" s="301">
        <v>1</v>
      </c>
      <c r="P131" s="301">
        <v>1</v>
      </c>
      <c r="Q131" s="301">
        <v>1</v>
      </c>
      <c r="R131" s="301">
        <v>1</v>
      </c>
      <c r="S131" s="301">
        <v>1</v>
      </c>
      <c r="T131" s="301">
        <v>1</v>
      </c>
    </row>
    <row r="132" spans="2:20" x14ac:dyDescent="0.3">
      <c r="B132" s="909" t="s">
        <v>781</v>
      </c>
      <c r="C132" s="909"/>
      <c r="D132" s="909"/>
      <c r="E132" s="909"/>
      <c r="F132" s="456">
        <f t="shared" ref="F132:T132" si="0">SUM(F8:F131)</f>
        <v>4073</v>
      </c>
      <c r="G132" s="456">
        <f t="shared" si="0"/>
        <v>125</v>
      </c>
      <c r="H132" s="456">
        <f t="shared" si="0"/>
        <v>134</v>
      </c>
      <c r="I132" s="456">
        <f t="shared" si="0"/>
        <v>135</v>
      </c>
      <c r="J132" s="456">
        <f t="shared" si="0"/>
        <v>134</v>
      </c>
      <c r="K132" s="456">
        <f t="shared" si="0"/>
        <v>134</v>
      </c>
      <c r="L132" s="456">
        <f t="shared" si="0"/>
        <v>135</v>
      </c>
      <c r="M132" s="456">
        <f t="shared" si="0"/>
        <v>134</v>
      </c>
      <c r="N132" s="456">
        <f t="shared" si="0"/>
        <v>125</v>
      </c>
      <c r="O132" s="456">
        <f t="shared" si="0"/>
        <v>134</v>
      </c>
      <c r="P132" s="456">
        <f t="shared" si="0"/>
        <v>135</v>
      </c>
      <c r="Q132" s="456">
        <f t="shared" si="0"/>
        <v>134</v>
      </c>
      <c r="R132" s="456">
        <f t="shared" si="0"/>
        <v>134</v>
      </c>
      <c r="S132" s="456">
        <f t="shared" si="0"/>
        <v>135</v>
      </c>
      <c r="T132" s="456">
        <f t="shared" si="0"/>
        <v>134</v>
      </c>
    </row>
    <row r="133" spans="2:20" x14ac:dyDescent="0.3">
      <c r="B133" s="909" t="s">
        <v>782</v>
      </c>
      <c r="C133" s="909"/>
      <c r="D133" s="909"/>
      <c r="E133" s="909"/>
      <c r="F133" s="456"/>
      <c r="G133" s="457">
        <f>G132/SUM($G132:$M132)</f>
        <v>0.13426423200859292</v>
      </c>
      <c r="H133" s="457">
        <f t="shared" ref="H133:M133" si="1">H132/SUM($G132:$M132)</f>
        <v>0.14393125671321161</v>
      </c>
      <c r="I133" s="457">
        <f t="shared" si="1"/>
        <v>0.14500537056928034</v>
      </c>
      <c r="J133" s="457">
        <f t="shared" si="1"/>
        <v>0.14393125671321161</v>
      </c>
      <c r="K133" s="457">
        <f t="shared" si="1"/>
        <v>0.14393125671321161</v>
      </c>
      <c r="L133" s="457">
        <f t="shared" si="1"/>
        <v>0.14500537056928034</v>
      </c>
      <c r="M133" s="457">
        <f t="shared" si="1"/>
        <v>0.14393125671321161</v>
      </c>
      <c r="N133" s="428">
        <f>N132/SUM($N132:$T132)</f>
        <v>0.13426423200859292</v>
      </c>
      <c r="O133" s="428">
        <f t="shared" ref="O133:T133" si="2">O132/SUM($N132:$T132)</f>
        <v>0.14393125671321161</v>
      </c>
      <c r="P133" s="428">
        <f t="shared" si="2"/>
        <v>0.14500537056928034</v>
      </c>
      <c r="Q133" s="428">
        <f t="shared" si="2"/>
        <v>0.14393125671321161</v>
      </c>
      <c r="R133" s="428">
        <f t="shared" si="2"/>
        <v>0.14393125671321161</v>
      </c>
      <c r="S133" s="428">
        <f t="shared" si="2"/>
        <v>0.14500537056928034</v>
      </c>
      <c r="T133" s="428">
        <f t="shared" si="2"/>
        <v>0.14393125671321161</v>
      </c>
    </row>
    <row r="134" spans="2:20" x14ac:dyDescent="0.3">
      <c r="B134" s="770" t="s">
        <v>1168</v>
      </c>
      <c r="C134" s="770"/>
      <c r="D134" s="770"/>
      <c r="E134" s="770"/>
      <c r="F134" s="770"/>
      <c r="G134" s="770"/>
      <c r="H134" s="770"/>
      <c r="I134" s="770"/>
      <c r="J134" s="770"/>
      <c r="K134" s="770"/>
      <c r="L134" s="770"/>
      <c r="M134" s="770"/>
      <c r="N134" s="770"/>
      <c r="O134" s="770"/>
      <c r="P134" s="770"/>
      <c r="Q134" s="769" t="s">
        <v>286</v>
      </c>
      <c r="R134" s="769"/>
      <c r="S134" s="769"/>
      <c r="T134" s="769"/>
    </row>
    <row r="135" spans="2:20" ht="15" thickBot="1" x14ac:dyDescent="0.35"/>
    <row r="136" spans="2:20" x14ac:dyDescent="0.3">
      <c r="B136" s="230" t="s">
        <v>697</v>
      </c>
      <c r="C136" s="153"/>
      <c r="D136" s="153"/>
      <c r="E136" s="153"/>
      <c r="F136" s="153"/>
      <c r="G136" s="153"/>
      <c r="H136" s="153"/>
      <c r="I136" s="153"/>
      <c r="J136" s="153"/>
      <c r="K136" s="153"/>
      <c r="L136" s="153"/>
      <c r="M136" s="153"/>
      <c r="N136" s="153"/>
      <c r="O136" s="153"/>
      <c r="P136" s="153"/>
      <c r="Q136" s="153"/>
      <c r="R136" s="153"/>
      <c r="S136" s="153"/>
      <c r="T136" s="154"/>
    </row>
    <row r="137" spans="2:20" x14ac:dyDescent="0.3">
      <c r="B137" s="804" t="s">
        <v>2358</v>
      </c>
      <c r="C137" s="764"/>
      <c r="D137" s="764"/>
      <c r="E137" s="764"/>
      <c r="F137" s="764"/>
      <c r="G137" s="764"/>
      <c r="H137" s="764"/>
      <c r="I137" s="764"/>
      <c r="J137" s="764"/>
      <c r="K137" s="764"/>
      <c r="L137" s="764"/>
      <c r="M137" s="764"/>
      <c r="N137" s="764"/>
      <c r="O137" s="764"/>
      <c r="P137" s="764"/>
      <c r="Q137" s="764"/>
      <c r="R137" s="764"/>
      <c r="S137" s="764"/>
      <c r="T137" s="765"/>
    </row>
    <row r="138" spans="2:20" x14ac:dyDescent="0.3">
      <c r="B138" s="804"/>
      <c r="C138" s="764"/>
      <c r="D138" s="764"/>
      <c r="E138" s="764"/>
      <c r="F138" s="764"/>
      <c r="G138" s="764"/>
      <c r="H138" s="764"/>
      <c r="I138" s="764"/>
      <c r="J138" s="764"/>
      <c r="K138" s="764"/>
      <c r="L138" s="764"/>
      <c r="M138" s="764"/>
      <c r="N138" s="764"/>
      <c r="O138" s="764"/>
      <c r="P138" s="764"/>
      <c r="Q138" s="764"/>
      <c r="R138" s="764"/>
      <c r="S138" s="764"/>
      <c r="T138" s="765"/>
    </row>
    <row r="139" spans="2:20" x14ac:dyDescent="0.3">
      <c r="B139" s="804"/>
      <c r="C139" s="764"/>
      <c r="D139" s="764"/>
      <c r="E139" s="764"/>
      <c r="F139" s="764"/>
      <c r="G139" s="764"/>
      <c r="H139" s="764"/>
      <c r="I139" s="764"/>
      <c r="J139" s="764"/>
      <c r="K139" s="764"/>
      <c r="L139" s="764"/>
      <c r="M139" s="764"/>
      <c r="N139" s="764"/>
      <c r="O139" s="764"/>
      <c r="P139" s="764"/>
      <c r="Q139" s="764"/>
      <c r="R139" s="764"/>
      <c r="S139" s="764"/>
      <c r="T139" s="765"/>
    </row>
    <row r="140" spans="2:20" x14ac:dyDescent="0.3">
      <c r="B140" s="804"/>
      <c r="C140" s="764"/>
      <c r="D140" s="764"/>
      <c r="E140" s="764"/>
      <c r="F140" s="764"/>
      <c r="G140" s="764"/>
      <c r="H140" s="764"/>
      <c r="I140" s="764"/>
      <c r="J140" s="764"/>
      <c r="K140" s="764"/>
      <c r="L140" s="764"/>
      <c r="M140" s="764"/>
      <c r="N140" s="764"/>
      <c r="O140" s="764"/>
      <c r="P140" s="764"/>
      <c r="Q140" s="764"/>
      <c r="R140" s="764"/>
      <c r="S140" s="764"/>
      <c r="T140" s="765"/>
    </row>
    <row r="141" spans="2:20" x14ac:dyDescent="0.3">
      <c r="B141" s="804"/>
      <c r="C141" s="764"/>
      <c r="D141" s="764"/>
      <c r="E141" s="764"/>
      <c r="F141" s="764"/>
      <c r="G141" s="764"/>
      <c r="H141" s="764"/>
      <c r="I141" s="764"/>
      <c r="J141" s="764"/>
      <c r="K141" s="764"/>
      <c r="L141" s="764"/>
      <c r="M141" s="764"/>
      <c r="N141" s="764"/>
      <c r="O141" s="764"/>
      <c r="P141" s="764"/>
      <c r="Q141" s="764"/>
      <c r="R141" s="764"/>
      <c r="S141" s="764"/>
      <c r="T141" s="765"/>
    </row>
    <row r="142" spans="2:20" x14ac:dyDescent="0.3">
      <c r="B142" s="804"/>
      <c r="C142" s="764"/>
      <c r="D142" s="764"/>
      <c r="E142" s="764"/>
      <c r="F142" s="764"/>
      <c r="G142" s="764"/>
      <c r="H142" s="764"/>
      <c r="I142" s="764"/>
      <c r="J142" s="764"/>
      <c r="K142" s="764"/>
      <c r="L142" s="764"/>
      <c r="M142" s="764"/>
      <c r="N142" s="764"/>
      <c r="O142" s="764"/>
      <c r="P142" s="764"/>
      <c r="Q142" s="764"/>
      <c r="R142" s="764"/>
      <c r="S142" s="764"/>
      <c r="T142" s="765"/>
    </row>
    <row r="143" spans="2:20" x14ac:dyDescent="0.3">
      <c r="B143" s="804"/>
      <c r="C143" s="764"/>
      <c r="D143" s="764"/>
      <c r="E143" s="764"/>
      <c r="F143" s="764"/>
      <c r="G143" s="764"/>
      <c r="H143" s="764"/>
      <c r="I143" s="764"/>
      <c r="J143" s="764"/>
      <c r="K143" s="764"/>
      <c r="L143" s="764"/>
      <c r="M143" s="764"/>
      <c r="N143" s="764"/>
      <c r="O143" s="764"/>
      <c r="P143" s="764"/>
      <c r="Q143" s="764"/>
      <c r="R143" s="764"/>
      <c r="S143" s="764"/>
      <c r="T143" s="765"/>
    </row>
    <row r="144" spans="2:20" x14ac:dyDescent="0.3">
      <c r="B144" s="804"/>
      <c r="C144" s="764"/>
      <c r="D144" s="764"/>
      <c r="E144" s="764"/>
      <c r="F144" s="764"/>
      <c r="G144" s="764"/>
      <c r="H144" s="764"/>
      <c r="I144" s="764"/>
      <c r="J144" s="764"/>
      <c r="K144" s="764"/>
      <c r="L144" s="764"/>
      <c r="M144" s="764"/>
      <c r="N144" s="764"/>
      <c r="O144" s="764"/>
      <c r="P144" s="764"/>
      <c r="Q144" s="764"/>
      <c r="R144" s="764"/>
      <c r="S144" s="764"/>
      <c r="T144" s="765"/>
    </row>
    <row r="145" spans="2:20" x14ac:dyDescent="0.3">
      <c r="B145" s="804"/>
      <c r="C145" s="764"/>
      <c r="D145" s="764"/>
      <c r="E145" s="764"/>
      <c r="F145" s="764"/>
      <c r="G145" s="764"/>
      <c r="H145" s="764"/>
      <c r="I145" s="764"/>
      <c r="J145" s="764"/>
      <c r="K145" s="764"/>
      <c r="L145" s="764"/>
      <c r="M145" s="764"/>
      <c r="N145" s="764"/>
      <c r="O145" s="764"/>
      <c r="P145" s="764"/>
      <c r="Q145" s="764"/>
      <c r="R145" s="764"/>
      <c r="S145" s="764"/>
      <c r="T145" s="765"/>
    </row>
    <row r="146" spans="2:20" x14ac:dyDescent="0.3">
      <c r="B146" s="804"/>
      <c r="C146" s="764"/>
      <c r="D146" s="764"/>
      <c r="E146" s="764"/>
      <c r="F146" s="764"/>
      <c r="G146" s="764"/>
      <c r="H146" s="764"/>
      <c r="I146" s="764"/>
      <c r="J146" s="764"/>
      <c r="K146" s="764"/>
      <c r="L146" s="764"/>
      <c r="M146" s="764"/>
      <c r="N146" s="764"/>
      <c r="O146" s="764"/>
      <c r="P146" s="764"/>
      <c r="Q146" s="764"/>
      <c r="R146" s="764"/>
      <c r="S146" s="764"/>
      <c r="T146" s="765"/>
    </row>
    <row r="147" spans="2:20" x14ac:dyDescent="0.3">
      <c r="B147" s="804"/>
      <c r="C147" s="764"/>
      <c r="D147" s="764"/>
      <c r="E147" s="764"/>
      <c r="F147" s="764"/>
      <c r="G147" s="764"/>
      <c r="H147" s="764"/>
      <c r="I147" s="764"/>
      <c r="J147" s="764"/>
      <c r="K147" s="764"/>
      <c r="L147" s="764"/>
      <c r="M147" s="764"/>
      <c r="N147" s="764"/>
      <c r="O147" s="764"/>
      <c r="P147" s="764"/>
      <c r="Q147" s="764"/>
      <c r="R147" s="764"/>
      <c r="S147" s="764"/>
      <c r="T147" s="765"/>
    </row>
    <row r="148" spans="2:20" x14ac:dyDescent="0.3">
      <c r="B148" s="804"/>
      <c r="C148" s="764"/>
      <c r="D148" s="764"/>
      <c r="E148" s="764"/>
      <c r="F148" s="764"/>
      <c r="G148" s="764"/>
      <c r="H148" s="764"/>
      <c r="I148" s="764"/>
      <c r="J148" s="764"/>
      <c r="K148" s="764"/>
      <c r="L148" s="764"/>
      <c r="M148" s="764"/>
      <c r="N148" s="764"/>
      <c r="O148" s="764"/>
      <c r="P148" s="764"/>
      <c r="Q148" s="764"/>
      <c r="R148" s="764"/>
      <c r="S148" s="764"/>
      <c r="T148" s="765"/>
    </row>
    <row r="149" spans="2:20" x14ac:dyDescent="0.3">
      <c r="B149" s="804"/>
      <c r="C149" s="764"/>
      <c r="D149" s="764"/>
      <c r="E149" s="764"/>
      <c r="F149" s="764"/>
      <c r="G149" s="764"/>
      <c r="H149" s="764"/>
      <c r="I149" s="764"/>
      <c r="J149" s="764"/>
      <c r="K149" s="764"/>
      <c r="L149" s="764"/>
      <c r="M149" s="764"/>
      <c r="N149" s="764"/>
      <c r="O149" s="764"/>
      <c r="P149" s="764"/>
      <c r="Q149" s="764"/>
      <c r="R149" s="764"/>
      <c r="S149" s="764"/>
      <c r="T149" s="765"/>
    </row>
    <row r="150" spans="2:20" x14ac:dyDescent="0.3">
      <c r="B150" s="804"/>
      <c r="C150" s="764"/>
      <c r="D150" s="764"/>
      <c r="E150" s="764"/>
      <c r="F150" s="764"/>
      <c r="G150" s="764"/>
      <c r="H150" s="764"/>
      <c r="I150" s="764"/>
      <c r="J150" s="764"/>
      <c r="K150" s="764"/>
      <c r="L150" s="764"/>
      <c r="M150" s="764"/>
      <c r="N150" s="764"/>
      <c r="O150" s="764"/>
      <c r="P150" s="764"/>
      <c r="Q150" s="764"/>
      <c r="R150" s="764"/>
      <c r="S150" s="764"/>
      <c r="T150" s="765"/>
    </row>
    <row r="151" spans="2:20" x14ac:dyDescent="0.3">
      <c r="B151" s="804"/>
      <c r="C151" s="764"/>
      <c r="D151" s="764"/>
      <c r="E151" s="764"/>
      <c r="F151" s="764"/>
      <c r="G151" s="764"/>
      <c r="H151" s="764"/>
      <c r="I151" s="764"/>
      <c r="J151" s="764"/>
      <c r="K151" s="764"/>
      <c r="L151" s="764"/>
      <c r="M151" s="764"/>
      <c r="N151" s="764"/>
      <c r="O151" s="764"/>
      <c r="P151" s="764"/>
      <c r="Q151" s="764"/>
      <c r="R151" s="764"/>
      <c r="S151" s="764"/>
      <c r="T151" s="765"/>
    </row>
    <row r="152" spans="2:20" x14ac:dyDescent="0.3">
      <c r="B152" s="804"/>
      <c r="C152" s="764"/>
      <c r="D152" s="764"/>
      <c r="E152" s="764"/>
      <c r="F152" s="764"/>
      <c r="G152" s="764"/>
      <c r="H152" s="764"/>
      <c r="I152" s="764"/>
      <c r="J152" s="764"/>
      <c r="K152" s="764"/>
      <c r="L152" s="764"/>
      <c r="M152" s="764"/>
      <c r="N152" s="764"/>
      <c r="O152" s="764"/>
      <c r="P152" s="764"/>
      <c r="Q152" s="764"/>
      <c r="R152" s="764"/>
      <c r="S152" s="764"/>
      <c r="T152" s="765"/>
    </row>
    <row r="153" spans="2:20" x14ac:dyDescent="0.3">
      <c r="B153" s="804"/>
      <c r="C153" s="764"/>
      <c r="D153" s="764"/>
      <c r="E153" s="764"/>
      <c r="F153" s="764"/>
      <c r="G153" s="764"/>
      <c r="H153" s="764"/>
      <c r="I153" s="764"/>
      <c r="J153" s="764"/>
      <c r="K153" s="764"/>
      <c r="L153" s="764"/>
      <c r="M153" s="764"/>
      <c r="N153" s="764"/>
      <c r="O153" s="764"/>
      <c r="P153" s="764"/>
      <c r="Q153" s="764"/>
      <c r="R153" s="764"/>
      <c r="S153" s="764"/>
      <c r="T153" s="765"/>
    </row>
    <row r="154" spans="2:20" x14ac:dyDescent="0.3">
      <c r="B154" s="804"/>
      <c r="C154" s="764"/>
      <c r="D154" s="764"/>
      <c r="E154" s="764"/>
      <c r="F154" s="764"/>
      <c r="G154" s="764"/>
      <c r="H154" s="764"/>
      <c r="I154" s="764"/>
      <c r="J154" s="764"/>
      <c r="K154" s="764"/>
      <c r="L154" s="764"/>
      <c r="M154" s="764"/>
      <c r="N154" s="764"/>
      <c r="O154" s="764"/>
      <c r="P154" s="764"/>
      <c r="Q154" s="764"/>
      <c r="R154" s="764"/>
      <c r="S154" s="764"/>
      <c r="T154" s="765"/>
    </row>
    <row r="155" spans="2:20" x14ac:dyDescent="0.3">
      <c r="B155" s="804"/>
      <c r="C155" s="764"/>
      <c r="D155" s="764"/>
      <c r="E155" s="764"/>
      <c r="F155" s="764"/>
      <c r="G155" s="764"/>
      <c r="H155" s="764"/>
      <c r="I155" s="764"/>
      <c r="J155" s="764"/>
      <c r="K155" s="764"/>
      <c r="L155" s="764"/>
      <c r="M155" s="764"/>
      <c r="N155" s="764"/>
      <c r="O155" s="764"/>
      <c r="P155" s="764"/>
      <c r="Q155" s="764"/>
      <c r="R155" s="764"/>
      <c r="S155" s="764"/>
      <c r="T155" s="765"/>
    </row>
    <row r="156" spans="2:20" x14ac:dyDescent="0.3">
      <c r="B156" s="804"/>
      <c r="C156" s="764"/>
      <c r="D156" s="764"/>
      <c r="E156" s="764"/>
      <c r="F156" s="764"/>
      <c r="G156" s="764"/>
      <c r="H156" s="764"/>
      <c r="I156" s="764"/>
      <c r="J156" s="764"/>
      <c r="K156" s="764"/>
      <c r="L156" s="764"/>
      <c r="M156" s="764"/>
      <c r="N156" s="764"/>
      <c r="O156" s="764"/>
      <c r="P156" s="764"/>
      <c r="Q156" s="764"/>
      <c r="R156" s="764"/>
      <c r="S156" s="764"/>
      <c r="T156" s="765"/>
    </row>
    <row r="157" spans="2:20" ht="15" thickBot="1" x14ac:dyDescent="0.35">
      <c r="B157" s="805"/>
      <c r="C157" s="755"/>
      <c r="D157" s="755"/>
      <c r="E157" s="755"/>
      <c r="F157" s="755"/>
      <c r="G157" s="755"/>
      <c r="H157" s="755"/>
      <c r="I157" s="755"/>
      <c r="J157" s="755"/>
      <c r="K157" s="755"/>
      <c r="L157" s="755"/>
      <c r="M157" s="755"/>
      <c r="N157" s="755"/>
      <c r="O157" s="755"/>
      <c r="P157" s="755"/>
      <c r="Q157" s="755"/>
      <c r="R157" s="755"/>
      <c r="S157" s="755"/>
      <c r="T157" s="756"/>
    </row>
  </sheetData>
  <mergeCells count="13">
    <mergeCell ref="B137:T157"/>
    <mergeCell ref="B134:P134"/>
    <mergeCell ref="Q134:T134"/>
    <mergeCell ref="B132:E132"/>
    <mergeCell ref="B133:E133"/>
    <mergeCell ref="B4:T4"/>
    <mergeCell ref="B6:B7"/>
    <mergeCell ref="C6:C7"/>
    <mergeCell ref="D6:D7"/>
    <mergeCell ref="E6:E7"/>
    <mergeCell ref="F6:F7"/>
    <mergeCell ref="G6:M6"/>
    <mergeCell ref="N6:T6"/>
  </mergeCells>
  <dataValidations count="1">
    <dataValidation type="list" allowBlank="1" showInputMessage="1" showErrorMessage="1" sqref="Q134" xr:uid="{00000000-0002-0000-3100-000000000000}">
      <formula1>"V"</formula1>
    </dataValidation>
  </dataValidations>
  <pageMargins left="0.7" right="0.7" top="0.75" bottom="0.75" header="0.3" footer="0.3"/>
  <pageSetup paperSize="9" orientation="landscape" horizontalDpi="0" verticalDpi="0"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002060"/>
  </sheetPr>
  <dimension ref="B4:T157"/>
  <sheetViews>
    <sheetView showGridLines="0" zoomScaleNormal="100" workbookViewId="0"/>
  </sheetViews>
  <sheetFormatPr defaultColWidth="9.109375" defaultRowHeight="14.4" x14ac:dyDescent="0.3"/>
  <cols>
    <col min="1" max="1" width="4.6640625" customWidth="1"/>
    <col min="2" max="2" width="4.88671875" customWidth="1"/>
    <col min="3" max="3" width="12.5546875" bestFit="1" customWidth="1"/>
    <col min="4" max="4" width="6.44140625" bestFit="1" customWidth="1"/>
    <col min="5" max="5" width="17.5546875" bestFit="1" customWidth="1"/>
    <col min="6" max="6" width="13.6640625" customWidth="1"/>
    <col min="7" max="20" width="6.6640625" customWidth="1"/>
  </cols>
  <sheetData>
    <row r="4" spans="2:20" x14ac:dyDescent="0.3">
      <c r="B4" s="895" t="s">
        <v>1184</v>
      </c>
      <c r="C4" s="895"/>
      <c r="D4" s="895"/>
      <c r="E4" s="895"/>
      <c r="F4" s="895"/>
      <c r="G4" s="895"/>
      <c r="H4" s="895"/>
      <c r="I4" s="895"/>
      <c r="J4" s="895"/>
      <c r="K4" s="895"/>
      <c r="L4" s="895"/>
      <c r="M4" s="895"/>
      <c r="N4" s="895"/>
      <c r="O4" s="895"/>
      <c r="P4" s="895"/>
      <c r="Q4" s="895"/>
      <c r="R4" s="895"/>
      <c r="S4" s="895"/>
      <c r="T4" s="895"/>
    </row>
    <row r="5" spans="2:20" x14ac:dyDescent="0.3">
      <c r="B5" s="109"/>
      <c r="C5" s="109"/>
      <c r="D5" s="109"/>
      <c r="E5" s="109"/>
      <c r="F5" s="109"/>
      <c r="G5" s="109"/>
      <c r="H5" s="109"/>
      <c r="I5" s="109"/>
      <c r="J5" s="109"/>
      <c r="K5" s="109"/>
      <c r="L5" s="109"/>
      <c r="M5" s="109"/>
      <c r="N5" s="109"/>
      <c r="O5" s="109"/>
      <c r="P5" s="109"/>
      <c r="Q5" s="109"/>
      <c r="R5" s="109"/>
      <c r="S5" s="109"/>
      <c r="T5" s="109"/>
    </row>
    <row r="6" spans="2:20" ht="30" customHeight="1" x14ac:dyDescent="0.3">
      <c r="B6" s="898" t="s">
        <v>238</v>
      </c>
      <c r="C6" s="758" t="s">
        <v>680</v>
      </c>
      <c r="D6" s="898" t="s">
        <v>771</v>
      </c>
      <c r="E6" s="757" t="s">
        <v>772</v>
      </c>
      <c r="F6" s="757" t="s">
        <v>681</v>
      </c>
      <c r="G6" s="757" t="s">
        <v>785</v>
      </c>
      <c r="H6" s="757"/>
      <c r="I6" s="757"/>
      <c r="J6" s="757"/>
      <c r="K6" s="757"/>
      <c r="L6" s="757"/>
      <c r="M6" s="757"/>
      <c r="N6" s="757" t="s">
        <v>786</v>
      </c>
      <c r="O6" s="757"/>
      <c r="P6" s="757"/>
      <c r="Q6" s="757"/>
      <c r="R6" s="757"/>
      <c r="S6" s="757"/>
      <c r="T6" s="757"/>
    </row>
    <row r="7" spans="2:20" x14ac:dyDescent="0.3">
      <c r="B7" s="898"/>
      <c r="C7" s="759"/>
      <c r="D7" s="898"/>
      <c r="E7" s="757"/>
      <c r="F7" s="757"/>
      <c r="G7" s="310">
        <v>1</v>
      </c>
      <c r="H7" s="310">
        <v>2</v>
      </c>
      <c r="I7" s="310">
        <v>3</v>
      </c>
      <c r="J7" s="310">
        <v>4</v>
      </c>
      <c r="K7" s="327">
        <v>5</v>
      </c>
      <c r="L7" s="310">
        <v>6</v>
      </c>
      <c r="M7" s="310">
        <v>7</v>
      </c>
      <c r="N7" s="310">
        <v>1</v>
      </c>
      <c r="O7" s="310">
        <v>2</v>
      </c>
      <c r="P7" s="310">
        <v>3</v>
      </c>
      <c r="Q7" s="310">
        <v>4</v>
      </c>
      <c r="R7" s="327">
        <v>5</v>
      </c>
      <c r="S7" s="310">
        <v>6</v>
      </c>
      <c r="T7" s="310">
        <v>7</v>
      </c>
    </row>
    <row r="8" spans="2:20" ht="62.4" x14ac:dyDescent="0.3">
      <c r="B8" s="618">
        <v>1</v>
      </c>
      <c r="C8" s="676" t="s">
        <v>2031</v>
      </c>
      <c r="D8" s="6" t="s">
        <v>2207</v>
      </c>
      <c r="E8" s="8" t="s">
        <v>2289</v>
      </c>
      <c r="F8" s="8">
        <v>50</v>
      </c>
      <c r="G8" s="301">
        <v>0</v>
      </c>
      <c r="H8" s="301">
        <v>3</v>
      </c>
      <c r="I8" s="301">
        <v>3</v>
      </c>
      <c r="J8" s="301">
        <v>3</v>
      </c>
      <c r="K8" s="301">
        <v>3</v>
      </c>
      <c r="L8" s="301">
        <v>3</v>
      </c>
      <c r="M8" s="301">
        <v>3</v>
      </c>
      <c r="N8" s="619">
        <f>G8/$F8</f>
        <v>0</v>
      </c>
      <c r="O8" s="619">
        <f>H8/$F8</f>
        <v>0.06</v>
      </c>
      <c r="P8" s="619">
        <f t="shared" ref="P8:T13" si="0">I8/$F8</f>
        <v>0.06</v>
      </c>
      <c r="Q8" s="619">
        <f t="shared" si="0"/>
        <v>0.06</v>
      </c>
      <c r="R8" s="619">
        <f t="shared" si="0"/>
        <v>0.06</v>
      </c>
      <c r="S8" s="619">
        <f t="shared" si="0"/>
        <v>0.06</v>
      </c>
      <c r="T8" s="619">
        <f t="shared" si="0"/>
        <v>0.06</v>
      </c>
    </row>
    <row r="9" spans="2:20" ht="62.4" x14ac:dyDescent="0.3">
      <c r="B9" s="618">
        <v>2</v>
      </c>
      <c r="C9" s="676" t="s">
        <v>2031</v>
      </c>
      <c r="D9" s="6" t="s">
        <v>2208</v>
      </c>
      <c r="E9" s="8" t="s">
        <v>2260</v>
      </c>
      <c r="F9" s="8">
        <v>30</v>
      </c>
      <c r="G9" s="301">
        <v>0</v>
      </c>
      <c r="H9" s="301">
        <v>3</v>
      </c>
      <c r="I9" s="301">
        <v>3</v>
      </c>
      <c r="J9" s="301">
        <v>3</v>
      </c>
      <c r="K9" s="301">
        <v>3</v>
      </c>
      <c r="L9" s="301">
        <v>3</v>
      </c>
      <c r="M9" s="301">
        <v>3</v>
      </c>
      <c r="N9" s="619">
        <f>G9/$F9</f>
        <v>0</v>
      </c>
      <c r="O9" s="619">
        <f t="shared" ref="O9:O13" si="1">H9/$F9</f>
        <v>0.1</v>
      </c>
      <c r="P9" s="619">
        <f t="shared" si="0"/>
        <v>0.1</v>
      </c>
      <c r="Q9" s="619">
        <f t="shared" si="0"/>
        <v>0.1</v>
      </c>
      <c r="R9" s="619">
        <f t="shared" si="0"/>
        <v>0.1</v>
      </c>
      <c r="S9" s="619">
        <f t="shared" si="0"/>
        <v>0.1</v>
      </c>
      <c r="T9" s="619">
        <f t="shared" si="0"/>
        <v>0.1</v>
      </c>
    </row>
    <row r="10" spans="2:20" ht="62.4" x14ac:dyDescent="0.3">
      <c r="B10" s="618">
        <v>3</v>
      </c>
      <c r="C10" s="676" t="s">
        <v>2031</v>
      </c>
      <c r="D10" s="6" t="s">
        <v>2209</v>
      </c>
      <c r="E10" s="8" t="s">
        <v>2292</v>
      </c>
      <c r="F10" s="8">
        <v>30</v>
      </c>
      <c r="G10" s="301">
        <v>1</v>
      </c>
      <c r="H10" s="301">
        <v>1</v>
      </c>
      <c r="I10" s="301">
        <v>2</v>
      </c>
      <c r="J10" s="301">
        <v>1</v>
      </c>
      <c r="K10" s="301">
        <v>1</v>
      </c>
      <c r="L10" s="301">
        <v>1</v>
      </c>
      <c r="M10" s="301">
        <v>1</v>
      </c>
      <c r="N10" s="619">
        <f t="shared" ref="N10:N13" si="2">G10/$F10</f>
        <v>3.3333333333333333E-2</v>
      </c>
      <c r="O10" s="619">
        <f t="shared" si="1"/>
        <v>3.3333333333333333E-2</v>
      </c>
      <c r="P10" s="619">
        <f t="shared" si="0"/>
        <v>6.6666666666666666E-2</v>
      </c>
      <c r="Q10" s="619">
        <f t="shared" si="0"/>
        <v>3.3333333333333333E-2</v>
      </c>
      <c r="R10" s="619">
        <f t="shared" si="0"/>
        <v>3.3333333333333333E-2</v>
      </c>
      <c r="S10" s="619">
        <f t="shared" si="0"/>
        <v>3.3333333333333333E-2</v>
      </c>
      <c r="T10" s="619">
        <f t="shared" si="0"/>
        <v>3.3333333333333333E-2</v>
      </c>
    </row>
    <row r="11" spans="2:20" ht="62.4" x14ac:dyDescent="0.3">
      <c r="B11" s="618">
        <v>4</v>
      </c>
      <c r="C11" s="676" t="s">
        <v>2031</v>
      </c>
      <c r="D11" s="6" t="s">
        <v>2210</v>
      </c>
      <c r="E11" s="8" t="s">
        <v>2257</v>
      </c>
      <c r="F11" s="8">
        <v>14</v>
      </c>
      <c r="G11" s="301">
        <v>3</v>
      </c>
      <c r="H11" s="301">
        <v>3</v>
      </c>
      <c r="I11" s="301">
        <v>3</v>
      </c>
      <c r="J11" s="301">
        <v>3</v>
      </c>
      <c r="K11" s="301">
        <v>3</v>
      </c>
      <c r="L11" s="301">
        <v>3</v>
      </c>
      <c r="M11" s="301">
        <v>3</v>
      </c>
      <c r="N11" s="619">
        <f t="shared" si="2"/>
        <v>0.21428571428571427</v>
      </c>
      <c r="O11" s="619">
        <f t="shared" si="1"/>
        <v>0.21428571428571427</v>
      </c>
      <c r="P11" s="619">
        <f t="shared" si="0"/>
        <v>0.21428571428571427</v>
      </c>
      <c r="Q11" s="619">
        <f t="shared" si="0"/>
        <v>0.21428571428571427</v>
      </c>
      <c r="R11" s="619">
        <f t="shared" si="0"/>
        <v>0.21428571428571427</v>
      </c>
      <c r="S11" s="619">
        <f t="shared" si="0"/>
        <v>0.21428571428571427</v>
      </c>
      <c r="T11" s="619">
        <f t="shared" si="0"/>
        <v>0.21428571428571427</v>
      </c>
    </row>
    <row r="12" spans="2:20" ht="28.8" x14ac:dyDescent="0.3">
      <c r="B12" s="618">
        <v>5</v>
      </c>
      <c r="C12" s="700" t="s">
        <v>2042</v>
      </c>
      <c r="D12" s="700" t="s">
        <v>2240</v>
      </c>
      <c r="E12" s="700"/>
      <c r="F12" s="700">
        <v>39</v>
      </c>
      <c r="G12" s="301">
        <v>3</v>
      </c>
      <c r="H12" s="301">
        <v>3</v>
      </c>
      <c r="I12" s="301">
        <v>3</v>
      </c>
      <c r="J12" s="301">
        <v>3</v>
      </c>
      <c r="K12" s="301">
        <v>3</v>
      </c>
      <c r="L12" s="301">
        <v>4</v>
      </c>
      <c r="M12" s="301">
        <v>3</v>
      </c>
      <c r="N12" s="619">
        <f t="shared" si="2"/>
        <v>7.6923076923076927E-2</v>
      </c>
      <c r="O12" s="619">
        <f t="shared" si="1"/>
        <v>7.6923076923076927E-2</v>
      </c>
      <c r="P12" s="619">
        <f t="shared" si="0"/>
        <v>7.6923076923076927E-2</v>
      </c>
      <c r="Q12" s="619">
        <f t="shared" si="0"/>
        <v>7.6923076923076927E-2</v>
      </c>
      <c r="R12" s="619">
        <f t="shared" si="0"/>
        <v>7.6923076923076927E-2</v>
      </c>
      <c r="S12" s="619">
        <f t="shared" si="0"/>
        <v>0.10256410256410256</v>
      </c>
      <c r="T12" s="619">
        <f t="shared" si="0"/>
        <v>7.6923076923076927E-2</v>
      </c>
    </row>
    <row r="13" spans="2:20" ht="43.2" x14ac:dyDescent="0.3">
      <c r="B13" s="618">
        <v>6</v>
      </c>
      <c r="C13" s="8" t="s">
        <v>2042</v>
      </c>
      <c r="D13" s="8" t="s">
        <v>2241</v>
      </c>
      <c r="E13" s="8" t="s">
        <v>2254</v>
      </c>
      <c r="F13" s="8">
        <v>65</v>
      </c>
      <c r="G13" s="301">
        <v>0</v>
      </c>
      <c r="H13" s="301">
        <v>3</v>
      </c>
      <c r="I13" s="301">
        <v>3</v>
      </c>
      <c r="J13" s="301">
        <v>3</v>
      </c>
      <c r="K13" s="301">
        <v>3</v>
      </c>
      <c r="L13" s="301">
        <v>3</v>
      </c>
      <c r="M13" s="301">
        <v>3</v>
      </c>
      <c r="N13" s="619">
        <f t="shared" si="2"/>
        <v>0</v>
      </c>
      <c r="O13" s="619">
        <f t="shared" si="1"/>
        <v>4.6153846153846156E-2</v>
      </c>
      <c r="P13" s="619">
        <f t="shared" si="0"/>
        <v>4.6153846153846156E-2</v>
      </c>
      <c r="Q13" s="619">
        <f t="shared" si="0"/>
        <v>4.6153846153846156E-2</v>
      </c>
      <c r="R13" s="619">
        <f t="shared" si="0"/>
        <v>4.6153846153846156E-2</v>
      </c>
      <c r="S13" s="619">
        <f t="shared" si="0"/>
        <v>4.6153846153846156E-2</v>
      </c>
      <c r="T13" s="619">
        <f t="shared" si="0"/>
        <v>4.6153846153846156E-2</v>
      </c>
    </row>
    <row r="14" spans="2:20" ht="43.2" x14ac:dyDescent="0.3">
      <c r="B14" s="618">
        <v>7</v>
      </c>
      <c r="C14" s="8" t="s">
        <v>2042</v>
      </c>
      <c r="D14" s="8" t="s">
        <v>2242</v>
      </c>
      <c r="E14" s="8" t="s">
        <v>2255</v>
      </c>
      <c r="F14" s="8">
        <v>20</v>
      </c>
      <c r="G14" s="301">
        <v>1</v>
      </c>
      <c r="H14" s="301">
        <v>1</v>
      </c>
      <c r="I14" s="301">
        <v>1</v>
      </c>
      <c r="J14" s="301">
        <v>1</v>
      </c>
      <c r="K14" s="301">
        <v>1</v>
      </c>
      <c r="L14" s="301">
        <v>1</v>
      </c>
      <c r="M14" s="301">
        <v>1</v>
      </c>
      <c r="N14" s="619">
        <f t="shared" ref="N14:N77" si="3">G14/$F14</f>
        <v>0.05</v>
      </c>
      <c r="O14" s="619">
        <f t="shared" ref="O14:O77" si="4">H14/$F14</f>
        <v>0.05</v>
      </c>
      <c r="P14" s="619">
        <f t="shared" ref="P14:P77" si="5">I14/$F14</f>
        <v>0.05</v>
      </c>
      <c r="Q14" s="619">
        <f t="shared" ref="Q14:Q77" si="6">J14/$F14</f>
        <v>0.05</v>
      </c>
      <c r="R14" s="619">
        <f t="shared" ref="R14:R77" si="7">K14/$F14</f>
        <v>0.05</v>
      </c>
      <c r="S14" s="619">
        <f t="shared" ref="S14:S77" si="8">L14/$F14</f>
        <v>0.05</v>
      </c>
      <c r="T14" s="619">
        <f t="shared" ref="T14:T77" si="9">M14/$F14</f>
        <v>0.05</v>
      </c>
    </row>
    <row r="15" spans="2:20" ht="43.2" x14ac:dyDescent="0.3">
      <c r="B15" s="618">
        <v>8</v>
      </c>
      <c r="C15" s="8" t="s">
        <v>2214</v>
      </c>
      <c r="D15" s="8" t="s">
        <v>2241</v>
      </c>
      <c r="E15" s="8" t="s">
        <v>2256</v>
      </c>
      <c r="F15" s="8">
        <v>11</v>
      </c>
      <c r="G15" s="301">
        <v>1</v>
      </c>
      <c r="H15" s="301">
        <v>1</v>
      </c>
      <c r="I15" s="301">
        <v>1</v>
      </c>
      <c r="J15" s="301">
        <v>1</v>
      </c>
      <c r="K15" s="301">
        <v>1</v>
      </c>
      <c r="L15" s="301">
        <v>1</v>
      </c>
      <c r="M15" s="301">
        <v>1</v>
      </c>
      <c r="N15" s="619">
        <f t="shared" si="3"/>
        <v>9.0909090909090912E-2</v>
      </c>
      <c r="O15" s="619">
        <f t="shared" si="4"/>
        <v>9.0909090909090912E-2</v>
      </c>
      <c r="P15" s="619">
        <f t="shared" si="5"/>
        <v>9.0909090909090912E-2</v>
      </c>
      <c r="Q15" s="619">
        <f t="shared" si="6"/>
        <v>9.0909090909090912E-2</v>
      </c>
      <c r="R15" s="619">
        <f t="shared" si="7"/>
        <v>9.0909090909090912E-2</v>
      </c>
      <c r="S15" s="619">
        <f t="shared" si="8"/>
        <v>9.0909090909090912E-2</v>
      </c>
      <c r="T15" s="619">
        <f t="shared" si="9"/>
        <v>9.0909090909090912E-2</v>
      </c>
    </row>
    <row r="16" spans="2:20" ht="43.2" x14ac:dyDescent="0.3">
      <c r="B16" s="618">
        <v>9</v>
      </c>
      <c r="C16" s="700" t="s">
        <v>2043</v>
      </c>
      <c r="D16" s="700" t="s">
        <v>2243</v>
      </c>
      <c r="E16" s="700"/>
      <c r="F16" s="700">
        <v>2</v>
      </c>
      <c r="G16" s="301">
        <v>1</v>
      </c>
      <c r="H16" s="301">
        <v>1</v>
      </c>
      <c r="I16" s="301">
        <v>1</v>
      </c>
      <c r="J16" s="301">
        <v>1</v>
      </c>
      <c r="K16" s="301">
        <v>1</v>
      </c>
      <c r="L16" s="301">
        <v>1</v>
      </c>
      <c r="M16" s="301">
        <v>1</v>
      </c>
      <c r="N16" s="619">
        <f t="shared" si="3"/>
        <v>0.5</v>
      </c>
      <c r="O16" s="619">
        <f t="shared" si="4"/>
        <v>0.5</v>
      </c>
      <c r="P16" s="619">
        <f t="shared" si="5"/>
        <v>0.5</v>
      </c>
      <c r="Q16" s="619">
        <f t="shared" si="6"/>
        <v>0.5</v>
      </c>
      <c r="R16" s="619">
        <f t="shared" si="7"/>
        <v>0.5</v>
      </c>
      <c r="S16" s="619">
        <f t="shared" si="8"/>
        <v>0.5</v>
      </c>
      <c r="T16" s="619">
        <f t="shared" si="9"/>
        <v>0.5</v>
      </c>
    </row>
    <row r="17" spans="2:20" ht="57.6" x14ac:dyDescent="0.3">
      <c r="B17" s="618">
        <v>10</v>
      </c>
      <c r="C17" s="8" t="s">
        <v>2043</v>
      </c>
      <c r="D17" s="8" t="s">
        <v>2241</v>
      </c>
      <c r="E17" s="8" t="s">
        <v>2257</v>
      </c>
      <c r="F17" s="8">
        <v>15</v>
      </c>
      <c r="G17" s="301">
        <v>1</v>
      </c>
      <c r="H17" s="301">
        <v>1</v>
      </c>
      <c r="I17" s="301">
        <v>1</v>
      </c>
      <c r="J17" s="301">
        <v>1</v>
      </c>
      <c r="K17" s="301">
        <v>1</v>
      </c>
      <c r="L17" s="301">
        <v>1</v>
      </c>
      <c r="M17" s="301">
        <v>1</v>
      </c>
      <c r="N17" s="619">
        <f t="shared" si="3"/>
        <v>6.6666666666666666E-2</v>
      </c>
      <c r="O17" s="619">
        <f t="shared" si="4"/>
        <v>6.6666666666666666E-2</v>
      </c>
      <c r="P17" s="619">
        <f t="shared" si="5"/>
        <v>6.6666666666666666E-2</v>
      </c>
      <c r="Q17" s="619">
        <f t="shared" si="6"/>
        <v>6.6666666666666666E-2</v>
      </c>
      <c r="R17" s="619">
        <f t="shared" si="7"/>
        <v>6.6666666666666666E-2</v>
      </c>
      <c r="S17" s="619">
        <f t="shared" si="8"/>
        <v>6.6666666666666666E-2</v>
      </c>
      <c r="T17" s="619">
        <f t="shared" si="9"/>
        <v>6.6666666666666666E-2</v>
      </c>
    </row>
    <row r="18" spans="2:20" ht="43.2" x14ac:dyDescent="0.3">
      <c r="B18" s="618">
        <v>11</v>
      </c>
      <c r="C18" s="8" t="s">
        <v>2037</v>
      </c>
      <c r="D18" s="8" t="s">
        <v>2241</v>
      </c>
      <c r="E18" s="8" t="s">
        <v>2258</v>
      </c>
      <c r="F18" s="8">
        <v>54</v>
      </c>
      <c r="G18" s="301">
        <v>1</v>
      </c>
      <c r="H18" s="301">
        <v>1</v>
      </c>
      <c r="I18" s="301">
        <v>1</v>
      </c>
      <c r="J18" s="301">
        <v>1</v>
      </c>
      <c r="K18" s="301">
        <v>1</v>
      </c>
      <c r="L18" s="301">
        <v>1</v>
      </c>
      <c r="M18" s="301">
        <v>1</v>
      </c>
      <c r="N18" s="619">
        <f t="shared" si="3"/>
        <v>1.8518518518518517E-2</v>
      </c>
      <c r="O18" s="619">
        <f t="shared" si="4"/>
        <v>1.8518518518518517E-2</v>
      </c>
      <c r="P18" s="619">
        <f t="shared" si="5"/>
        <v>1.8518518518518517E-2</v>
      </c>
      <c r="Q18" s="619">
        <f t="shared" si="6"/>
        <v>1.8518518518518517E-2</v>
      </c>
      <c r="R18" s="619">
        <f t="shared" si="7"/>
        <v>1.8518518518518517E-2</v>
      </c>
      <c r="S18" s="619">
        <f t="shared" si="8"/>
        <v>1.8518518518518517E-2</v>
      </c>
      <c r="T18" s="619">
        <f t="shared" si="9"/>
        <v>1.8518518518518517E-2</v>
      </c>
    </row>
    <row r="19" spans="2:20" ht="43.2" x14ac:dyDescent="0.3">
      <c r="B19" s="618">
        <v>12</v>
      </c>
      <c r="C19" s="8" t="s">
        <v>2037</v>
      </c>
      <c r="D19" s="8" t="s">
        <v>2242</v>
      </c>
      <c r="E19" s="8" t="s">
        <v>2259</v>
      </c>
      <c r="F19" s="8">
        <v>39</v>
      </c>
      <c r="G19" s="301">
        <v>1</v>
      </c>
      <c r="H19" s="301">
        <v>1</v>
      </c>
      <c r="I19" s="301">
        <v>1</v>
      </c>
      <c r="J19" s="301">
        <v>1</v>
      </c>
      <c r="K19" s="301">
        <v>1</v>
      </c>
      <c r="L19" s="301">
        <v>1</v>
      </c>
      <c r="M19" s="301">
        <v>1</v>
      </c>
      <c r="N19" s="619">
        <f t="shared" si="3"/>
        <v>2.564102564102564E-2</v>
      </c>
      <c r="O19" s="619">
        <f t="shared" si="4"/>
        <v>2.564102564102564E-2</v>
      </c>
      <c r="P19" s="619">
        <f t="shared" si="5"/>
        <v>2.564102564102564E-2</v>
      </c>
      <c r="Q19" s="619">
        <f t="shared" si="6"/>
        <v>2.564102564102564E-2</v>
      </c>
      <c r="R19" s="619">
        <f t="shared" si="7"/>
        <v>2.564102564102564E-2</v>
      </c>
      <c r="S19" s="619">
        <f t="shared" si="8"/>
        <v>2.564102564102564E-2</v>
      </c>
      <c r="T19" s="619">
        <f t="shared" si="9"/>
        <v>2.564102564102564E-2</v>
      </c>
    </row>
    <row r="20" spans="2:20" ht="57.6" x14ac:dyDescent="0.3">
      <c r="B20" s="618">
        <v>13</v>
      </c>
      <c r="C20" s="8" t="s">
        <v>2037</v>
      </c>
      <c r="D20" s="8" t="s">
        <v>2244</v>
      </c>
      <c r="E20" s="8" t="s">
        <v>2260</v>
      </c>
      <c r="F20" s="8">
        <v>33</v>
      </c>
      <c r="G20" s="301">
        <v>1</v>
      </c>
      <c r="H20" s="301">
        <v>1</v>
      </c>
      <c r="I20" s="301">
        <v>1</v>
      </c>
      <c r="J20" s="301">
        <v>1</v>
      </c>
      <c r="K20" s="301">
        <v>1</v>
      </c>
      <c r="L20" s="301">
        <v>1</v>
      </c>
      <c r="M20" s="301">
        <v>1</v>
      </c>
      <c r="N20" s="619">
        <f t="shared" si="3"/>
        <v>3.0303030303030304E-2</v>
      </c>
      <c r="O20" s="619">
        <f t="shared" si="4"/>
        <v>3.0303030303030304E-2</v>
      </c>
      <c r="P20" s="619">
        <f t="shared" si="5"/>
        <v>3.0303030303030304E-2</v>
      </c>
      <c r="Q20" s="619">
        <f t="shared" si="6"/>
        <v>3.0303030303030304E-2</v>
      </c>
      <c r="R20" s="619">
        <f t="shared" si="7"/>
        <v>3.0303030303030304E-2</v>
      </c>
      <c r="S20" s="619">
        <f t="shared" si="8"/>
        <v>3.0303030303030304E-2</v>
      </c>
      <c r="T20" s="619">
        <f t="shared" si="9"/>
        <v>3.0303030303030304E-2</v>
      </c>
    </row>
    <row r="21" spans="2:20" ht="43.2" x14ac:dyDescent="0.3">
      <c r="B21" s="618">
        <v>14</v>
      </c>
      <c r="C21" s="688" t="s">
        <v>2215</v>
      </c>
      <c r="D21" s="688" t="s">
        <v>2208</v>
      </c>
      <c r="E21" s="688" t="s">
        <v>2261</v>
      </c>
      <c r="F21" s="688">
        <v>43</v>
      </c>
      <c r="G21" s="301">
        <v>1</v>
      </c>
      <c r="H21" s="301">
        <v>1</v>
      </c>
      <c r="I21" s="301">
        <v>1</v>
      </c>
      <c r="J21" s="301">
        <v>1</v>
      </c>
      <c r="K21" s="301">
        <v>1</v>
      </c>
      <c r="L21" s="301">
        <v>1</v>
      </c>
      <c r="M21" s="301">
        <v>1</v>
      </c>
      <c r="N21" s="619">
        <f t="shared" si="3"/>
        <v>2.3255813953488372E-2</v>
      </c>
      <c r="O21" s="619">
        <f t="shared" si="4"/>
        <v>2.3255813953488372E-2</v>
      </c>
      <c r="P21" s="619">
        <f t="shared" si="5"/>
        <v>2.3255813953488372E-2</v>
      </c>
      <c r="Q21" s="619">
        <f t="shared" si="6"/>
        <v>2.3255813953488372E-2</v>
      </c>
      <c r="R21" s="619">
        <f t="shared" si="7"/>
        <v>2.3255813953488372E-2</v>
      </c>
      <c r="S21" s="619">
        <f t="shared" si="8"/>
        <v>2.3255813953488372E-2</v>
      </c>
      <c r="T21" s="619">
        <f t="shared" si="9"/>
        <v>2.3255813953488372E-2</v>
      </c>
    </row>
    <row r="22" spans="2:20" ht="43.2" x14ac:dyDescent="0.3">
      <c r="B22" s="618">
        <v>15</v>
      </c>
      <c r="C22" s="688" t="s">
        <v>2216</v>
      </c>
      <c r="D22" s="688" t="s">
        <v>2213</v>
      </c>
      <c r="E22" s="688" t="s">
        <v>2262</v>
      </c>
      <c r="F22" s="688">
        <v>44</v>
      </c>
      <c r="G22" s="301">
        <v>1</v>
      </c>
      <c r="H22" s="301">
        <v>1</v>
      </c>
      <c r="I22" s="301">
        <v>1</v>
      </c>
      <c r="J22" s="301">
        <v>1</v>
      </c>
      <c r="K22" s="301">
        <v>1</v>
      </c>
      <c r="L22" s="301">
        <v>1</v>
      </c>
      <c r="M22" s="301">
        <v>1</v>
      </c>
      <c r="N22" s="619">
        <f t="shared" si="3"/>
        <v>2.2727272727272728E-2</v>
      </c>
      <c r="O22" s="619">
        <f t="shared" si="4"/>
        <v>2.2727272727272728E-2</v>
      </c>
      <c r="P22" s="619">
        <f t="shared" si="5"/>
        <v>2.2727272727272728E-2</v>
      </c>
      <c r="Q22" s="619">
        <f t="shared" si="6"/>
        <v>2.2727272727272728E-2</v>
      </c>
      <c r="R22" s="619">
        <f t="shared" si="7"/>
        <v>2.2727272727272728E-2</v>
      </c>
      <c r="S22" s="619">
        <f t="shared" si="8"/>
        <v>2.2727272727272728E-2</v>
      </c>
      <c r="T22" s="619">
        <f t="shared" si="9"/>
        <v>2.2727272727272728E-2</v>
      </c>
    </row>
    <row r="23" spans="2:20" ht="43.2" x14ac:dyDescent="0.3">
      <c r="B23" s="618">
        <v>16</v>
      </c>
      <c r="C23" s="688" t="s">
        <v>2216</v>
      </c>
      <c r="D23" s="688" t="s">
        <v>2245</v>
      </c>
      <c r="E23" s="688" t="s">
        <v>2263</v>
      </c>
      <c r="F23" s="688">
        <v>34</v>
      </c>
      <c r="G23" s="301">
        <v>1</v>
      </c>
      <c r="H23" s="301">
        <v>1</v>
      </c>
      <c r="I23" s="301">
        <v>1</v>
      </c>
      <c r="J23" s="301">
        <v>1</v>
      </c>
      <c r="K23" s="301">
        <v>1</v>
      </c>
      <c r="L23" s="301">
        <v>1</v>
      </c>
      <c r="M23" s="301">
        <v>1</v>
      </c>
      <c r="N23" s="619">
        <f t="shared" si="3"/>
        <v>2.9411764705882353E-2</v>
      </c>
      <c r="O23" s="619">
        <f t="shared" si="4"/>
        <v>2.9411764705882353E-2</v>
      </c>
      <c r="P23" s="619">
        <f t="shared" si="5"/>
        <v>2.9411764705882353E-2</v>
      </c>
      <c r="Q23" s="619">
        <f t="shared" si="6"/>
        <v>2.9411764705882353E-2</v>
      </c>
      <c r="R23" s="619">
        <f t="shared" si="7"/>
        <v>2.9411764705882353E-2</v>
      </c>
      <c r="S23" s="619">
        <f t="shared" si="8"/>
        <v>2.9411764705882353E-2</v>
      </c>
      <c r="T23" s="619">
        <f t="shared" si="9"/>
        <v>2.9411764705882353E-2</v>
      </c>
    </row>
    <row r="24" spans="2:20" ht="43.2" x14ac:dyDescent="0.3">
      <c r="B24" s="618">
        <v>17</v>
      </c>
      <c r="C24" s="688" t="s">
        <v>2216</v>
      </c>
      <c r="D24" s="688" t="s">
        <v>2246</v>
      </c>
      <c r="E24" s="688" t="s">
        <v>2264</v>
      </c>
      <c r="F24" s="688">
        <v>40</v>
      </c>
      <c r="G24" s="301">
        <v>1</v>
      </c>
      <c r="H24" s="301">
        <v>1</v>
      </c>
      <c r="I24" s="301">
        <v>1</v>
      </c>
      <c r="J24" s="301">
        <v>1</v>
      </c>
      <c r="K24" s="301">
        <v>1</v>
      </c>
      <c r="L24" s="301">
        <v>1</v>
      </c>
      <c r="M24" s="301">
        <v>1</v>
      </c>
      <c r="N24" s="619">
        <f t="shared" si="3"/>
        <v>2.5000000000000001E-2</v>
      </c>
      <c r="O24" s="619">
        <f t="shared" si="4"/>
        <v>2.5000000000000001E-2</v>
      </c>
      <c r="P24" s="619">
        <f t="shared" si="5"/>
        <v>2.5000000000000001E-2</v>
      </c>
      <c r="Q24" s="619">
        <f t="shared" si="6"/>
        <v>2.5000000000000001E-2</v>
      </c>
      <c r="R24" s="619">
        <f t="shared" si="7"/>
        <v>2.5000000000000001E-2</v>
      </c>
      <c r="S24" s="619">
        <f t="shared" si="8"/>
        <v>2.5000000000000001E-2</v>
      </c>
      <c r="T24" s="619">
        <f t="shared" si="9"/>
        <v>2.5000000000000001E-2</v>
      </c>
    </row>
    <row r="25" spans="2:20" ht="28.8" x14ac:dyDescent="0.3">
      <c r="B25" s="618">
        <v>18</v>
      </c>
      <c r="C25" s="700" t="s">
        <v>2044</v>
      </c>
      <c r="D25" s="700" t="s">
        <v>2240</v>
      </c>
      <c r="E25" s="700"/>
      <c r="F25" s="700">
        <v>19</v>
      </c>
      <c r="G25" s="301">
        <v>1</v>
      </c>
      <c r="H25" s="301">
        <v>1</v>
      </c>
      <c r="I25" s="301">
        <v>1</v>
      </c>
      <c r="J25" s="301">
        <v>1</v>
      </c>
      <c r="K25" s="301">
        <v>1</v>
      </c>
      <c r="L25" s="301">
        <v>1</v>
      </c>
      <c r="M25" s="301">
        <v>1</v>
      </c>
      <c r="N25" s="619">
        <f t="shared" si="3"/>
        <v>5.2631578947368418E-2</v>
      </c>
      <c r="O25" s="619">
        <f t="shared" si="4"/>
        <v>5.2631578947368418E-2</v>
      </c>
      <c r="P25" s="619">
        <f t="shared" si="5"/>
        <v>5.2631578947368418E-2</v>
      </c>
      <c r="Q25" s="619">
        <f t="shared" si="6"/>
        <v>5.2631578947368418E-2</v>
      </c>
      <c r="R25" s="619">
        <f t="shared" si="7"/>
        <v>5.2631578947368418E-2</v>
      </c>
      <c r="S25" s="619">
        <f t="shared" si="8"/>
        <v>5.2631578947368418E-2</v>
      </c>
      <c r="T25" s="619">
        <f t="shared" si="9"/>
        <v>5.2631578947368418E-2</v>
      </c>
    </row>
    <row r="26" spans="2:20" ht="43.2" x14ac:dyDescent="0.3">
      <c r="B26" s="618">
        <v>19</v>
      </c>
      <c r="C26" s="8" t="s">
        <v>2044</v>
      </c>
      <c r="D26" s="8" t="s">
        <v>2241</v>
      </c>
      <c r="E26" s="8" t="s">
        <v>2265</v>
      </c>
      <c r="F26" s="8">
        <v>66</v>
      </c>
      <c r="G26" s="301">
        <v>1</v>
      </c>
      <c r="H26" s="301">
        <v>1</v>
      </c>
      <c r="I26" s="301">
        <v>1</v>
      </c>
      <c r="J26" s="301">
        <v>1</v>
      </c>
      <c r="K26" s="301">
        <v>1</v>
      </c>
      <c r="L26" s="301">
        <v>1</v>
      </c>
      <c r="M26" s="301">
        <v>1</v>
      </c>
      <c r="N26" s="619">
        <f t="shared" si="3"/>
        <v>1.5151515151515152E-2</v>
      </c>
      <c r="O26" s="619">
        <f t="shared" si="4"/>
        <v>1.5151515151515152E-2</v>
      </c>
      <c r="P26" s="619">
        <f t="shared" si="5"/>
        <v>1.5151515151515152E-2</v>
      </c>
      <c r="Q26" s="619">
        <f t="shared" si="6"/>
        <v>1.5151515151515152E-2</v>
      </c>
      <c r="R26" s="619">
        <f t="shared" si="7"/>
        <v>1.5151515151515152E-2</v>
      </c>
      <c r="S26" s="619">
        <f t="shared" si="8"/>
        <v>1.5151515151515152E-2</v>
      </c>
      <c r="T26" s="619">
        <f t="shared" si="9"/>
        <v>1.5151515151515152E-2</v>
      </c>
    </row>
    <row r="27" spans="2:20" ht="43.2" x14ac:dyDescent="0.3">
      <c r="B27" s="618">
        <v>20</v>
      </c>
      <c r="C27" s="8" t="s">
        <v>2044</v>
      </c>
      <c r="D27" s="8" t="s">
        <v>2242</v>
      </c>
      <c r="E27" s="8" t="s">
        <v>2266</v>
      </c>
      <c r="F27" s="8">
        <v>42</v>
      </c>
      <c r="G27" s="301">
        <v>1</v>
      </c>
      <c r="H27" s="301">
        <v>1</v>
      </c>
      <c r="I27" s="301">
        <v>1</v>
      </c>
      <c r="J27" s="301">
        <v>1</v>
      </c>
      <c r="K27" s="301">
        <v>1</v>
      </c>
      <c r="L27" s="301">
        <v>1</v>
      </c>
      <c r="M27" s="301">
        <v>1</v>
      </c>
      <c r="N27" s="619">
        <f t="shared" si="3"/>
        <v>2.3809523809523808E-2</v>
      </c>
      <c r="O27" s="619">
        <f t="shared" si="4"/>
        <v>2.3809523809523808E-2</v>
      </c>
      <c r="P27" s="619">
        <f t="shared" si="5"/>
        <v>2.3809523809523808E-2</v>
      </c>
      <c r="Q27" s="619">
        <f t="shared" si="6"/>
        <v>2.3809523809523808E-2</v>
      </c>
      <c r="R27" s="619">
        <f t="shared" si="7"/>
        <v>2.3809523809523808E-2</v>
      </c>
      <c r="S27" s="619">
        <f t="shared" si="8"/>
        <v>2.3809523809523808E-2</v>
      </c>
      <c r="T27" s="619">
        <f t="shared" si="9"/>
        <v>2.3809523809523808E-2</v>
      </c>
    </row>
    <row r="28" spans="2:20" x14ac:dyDescent="0.3">
      <c r="B28" s="618">
        <v>21</v>
      </c>
      <c r="C28" s="700" t="s">
        <v>2217</v>
      </c>
      <c r="D28" s="700" t="s">
        <v>2240</v>
      </c>
      <c r="E28" s="700"/>
      <c r="F28" s="700">
        <v>7</v>
      </c>
      <c r="G28" s="301">
        <v>1</v>
      </c>
      <c r="H28" s="301">
        <v>1</v>
      </c>
      <c r="I28" s="301">
        <v>1</v>
      </c>
      <c r="J28" s="301">
        <v>1</v>
      </c>
      <c r="K28" s="301">
        <v>1</v>
      </c>
      <c r="L28" s="301">
        <v>1</v>
      </c>
      <c r="M28" s="301">
        <v>1</v>
      </c>
      <c r="N28" s="619">
        <f t="shared" si="3"/>
        <v>0.14285714285714285</v>
      </c>
      <c r="O28" s="619">
        <f t="shared" si="4"/>
        <v>0.14285714285714285</v>
      </c>
      <c r="P28" s="619">
        <f t="shared" si="5"/>
        <v>0.14285714285714285</v>
      </c>
      <c r="Q28" s="619">
        <f t="shared" si="6"/>
        <v>0.14285714285714285</v>
      </c>
      <c r="R28" s="619">
        <f t="shared" si="7"/>
        <v>0.14285714285714285</v>
      </c>
      <c r="S28" s="619">
        <f t="shared" si="8"/>
        <v>0.14285714285714285</v>
      </c>
      <c r="T28" s="619">
        <f t="shared" si="9"/>
        <v>0.14285714285714285</v>
      </c>
    </row>
    <row r="29" spans="2:20" ht="43.2" x14ac:dyDescent="0.3">
      <c r="B29" s="618">
        <v>22</v>
      </c>
      <c r="C29" s="700" t="s">
        <v>2218</v>
      </c>
      <c r="D29" s="700" t="s">
        <v>2240</v>
      </c>
      <c r="E29" s="700"/>
      <c r="F29" s="700">
        <v>12</v>
      </c>
      <c r="G29" s="301">
        <v>1</v>
      </c>
      <c r="H29" s="301">
        <v>1</v>
      </c>
      <c r="I29" s="301">
        <v>1</v>
      </c>
      <c r="J29" s="301">
        <v>1</v>
      </c>
      <c r="K29" s="301">
        <v>1</v>
      </c>
      <c r="L29" s="301">
        <v>1</v>
      </c>
      <c r="M29" s="301">
        <v>1</v>
      </c>
      <c r="N29" s="619">
        <f t="shared" si="3"/>
        <v>8.3333333333333329E-2</v>
      </c>
      <c r="O29" s="619">
        <f t="shared" si="4"/>
        <v>8.3333333333333329E-2</v>
      </c>
      <c r="P29" s="619">
        <f t="shared" si="5"/>
        <v>8.3333333333333329E-2</v>
      </c>
      <c r="Q29" s="619">
        <f t="shared" si="6"/>
        <v>8.3333333333333329E-2</v>
      </c>
      <c r="R29" s="619">
        <f t="shared" si="7"/>
        <v>8.3333333333333329E-2</v>
      </c>
      <c r="S29" s="619">
        <f t="shared" si="8"/>
        <v>8.3333333333333329E-2</v>
      </c>
      <c r="T29" s="619">
        <f t="shared" si="9"/>
        <v>8.3333333333333329E-2</v>
      </c>
    </row>
    <row r="30" spans="2:20" ht="57.6" x14ac:dyDescent="0.3">
      <c r="B30" s="618">
        <v>23</v>
      </c>
      <c r="C30" s="700" t="s">
        <v>1865</v>
      </c>
      <c r="D30" s="700" t="s">
        <v>2240</v>
      </c>
      <c r="E30" s="700"/>
      <c r="F30" s="700">
        <v>34</v>
      </c>
      <c r="G30" s="301">
        <v>1</v>
      </c>
      <c r="H30" s="301">
        <v>1</v>
      </c>
      <c r="I30" s="301">
        <v>1</v>
      </c>
      <c r="J30" s="301">
        <v>1</v>
      </c>
      <c r="K30" s="301">
        <v>1</v>
      </c>
      <c r="L30" s="301">
        <v>1</v>
      </c>
      <c r="M30" s="301">
        <v>1</v>
      </c>
      <c r="N30" s="619">
        <f t="shared" si="3"/>
        <v>2.9411764705882353E-2</v>
      </c>
      <c r="O30" s="619">
        <f t="shared" si="4"/>
        <v>2.9411764705882353E-2</v>
      </c>
      <c r="P30" s="619">
        <f t="shared" si="5"/>
        <v>2.9411764705882353E-2</v>
      </c>
      <c r="Q30" s="619">
        <f t="shared" si="6"/>
        <v>2.9411764705882353E-2</v>
      </c>
      <c r="R30" s="619">
        <f t="shared" si="7"/>
        <v>2.9411764705882353E-2</v>
      </c>
      <c r="S30" s="619">
        <f t="shared" si="8"/>
        <v>2.9411764705882353E-2</v>
      </c>
      <c r="T30" s="619">
        <f t="shared" si="9"/>
        <v>2.9411764705882353E-2</v>
      </c>
    </row>
    <row r="31" spans="2:20" ht="57.6" x14ac:dyDescent="0.3">
      <c r="B31" s="618">
        <v>24</v>
      </c>
      <c r="C31" s="8" t="s">
        <v>1865</v>
      </c>
      <c r="D31" s="8" t="s">
        <v>2241</v>
      </c>
      <c r="E31" s="8" t="s">
        <v>2267</v>
      </c>
      <c r="F31" s="8">
        <v>65</v>
      </c>
      <c r="G31" s="301">
        <v>1</v>
      </c>
      <c r="H31" s="301">
        <v>1</v>
      </c>
      <c r="I31" s="301">
        <v>1</v>
      </c>
      <c r="J31" s="301">
        <v>1</v>
      </c>
      <c r="K31" s="301">
        <v>1</v>
      </c>
      <c r="L31" s="301">
        <v>1</v>
      </c>
      <c r="M31" s="301">
        <v>1</v>
      </c>
      <c r="N31" s="619">
        <f t="shared" si="3"/>
        <v>1.5384615384615385E-2</v>
      </c>
      <c r="O31" s="619">
        <f t="shared" si="4"/>
        <v>1.5384615384615385E-2</v>
      </c>
      <c r="P31" s="619">
        <f t="shared" si="5"/>
        <v>1.5384615384615385E-2</v>
      </c>
      <c r="Q31" s="619">
        <f t="shared" si="6"/>
        <v>1.5384615384615385E-2</v>
      </c>
      <c r="R31" s="619">
        <f t="shared" si="7"/>
        <v>1.5384615384615385E-2</v>
      </c>
      <c r="S31" s="619">
        <f t="shared" si="8"/>
        <v>1.5384615384615385E-2</v>
      </c>
      <c r="T31" s="619">
        <f t="shared" si="9"/>
        <v>1.5384615384615385E-2</v>
      </c>
    </row>
    <row r="32" spans="2:20" ht="57.6" x14ac:dyDescent="0.3">
      <c r="B32" s="618">
        <v>25</v>
      </c>
      <c r="C32" s="8" t="s">
        <v>1865</v>
      </c>
      <c r="D32" s="8" t="s">
        <v>2242</v>
      </c>
      <c r="E32" s="8" t="s">
        <v>2268</v>
      </c>
      <c r="F32" s="8">
        <v>45</v>
      </c>
      <c r="G32" s="301">
        <v>1</v>
      </c>
      <c r="H32" s="301">
        <v>1</v>
      </c>
      <c r="I32" s="301">
        <v>1</v>
      </c>
      <c r="J32" s="301">
        <v>1</v>
      </c>
      <c r="K32" s="301">
        <v>1</v>
      </c>
      <c r="L32" s="301">
        <v>1</v>
      </c>
      <c r="M32" s="301">
        <v>1</v>
      </c>
      <c r="N32" s="619">
        <f t="shared" si="3"/>
        <v>2.2222222222222223E-2</v>
      </c>
      <c r="O32" s="619">
        <f t="shared" si="4"/>
        <v>2.2222222222222223E-2</v>
      </c>
      <c r="P32" s="619">
        <f t="shared" si="5"/>
        <v>2.2222222222222223E-2</v>
      </c>
      <c r="Q32" s="619">
        <f t="shared" si="6"/>
        <v>2.2222222222222223E-2</v>
      </c>
      <c r="R32" s="619">
        <f t="shared" si="7"/>
        <v>2.2222222222222223E-2</v>
      </c>
      <c r="S32" s="619">
        <f t="shared" si="8"/>
        <v>2.2222222222222223E-2</v>
      </c>
      <c r="T32" s="619">
        <f t="shared" si="9"/>
        <v>2.2222222222222223E-2</v>
      </c>
    </row>
    <row r="33" spans="2:20" ht="57.6" x14ac:dyDescent="0.3">
      <c r="B33" s="618">
        <v>26</v>
      </c>
      <c r="C33" s="8" t="s">
        <v>1865</v>
      </c>
      <c r="D33" s="8" t="s">
        <v>2244</v>
      </c>
      <c r="E33" s="8" t="s">
        <v>2269</v>
      </c>
      <c r="F33" s="8">
        <v>24</v>
      </c>
      <c r="G33" s="301">
        <v>1</v>
      </c>
      <c r="H33" s="301">
        <v>1</v>
      </c>
      <c r="I33" s="301">
        <v>1</v>
      </c>
      <c r="J33" s="301">
        <v>1</v>
      </c>
      <c r="K33" s="301">
        <v>1</v>
      </c>
      <c r="L33" s="301">
        <v>1</v>
      </c>
      <c r="M33" s="301">
        <v>1</v>
      </c>
      <c r="N33" s="619">
        <f t="shared" si="3"/>
        <v>4.1666666666666664E-2</v>
      </c>
      <c r="O33" s="619">
        <f t="shared" si="4"/>
        <v>4.1666666666666664E-2</v>
      </c>
      <c r="P33" s="619">
        <f t="shared" si="5"/>
        <v>4.1666666666666664E-2</v>
      </c>
      <c r="Q33" s="619">
        <f t="shared" si="6"/>
        <v>4.1666666666666664E-2</v>
      </c>
      <c r="R33" s="619">
        <f t="shared" si="7"/>
        <v>4.1666666666666664E-2</v>
      </c>
      <c r="S33" s="619">
        <f t="shared" si="8"/>
        <v>4.1666666666666664E-2</v>
      </c>
      <c r="T33" s="619">
        <f t="shared" si="9"/>
        <v>4.1666666666666664E-2</v>
      </c>
    </row>
    <row r="34" spans="2:20" ht="57.6" x14ac:dyDescent="0.3">
      <c r="B34" s="618">
        <v>27</v>
      </c>
      <c r="C34" s="8" t="s">
        <v>1865</v>
      </c>
      <c r="D34" s="8" t="s">
        <v>2247</v>
      </c>
      <c r="E34" s="8" t="s">
        <v>2270</v>
      </c>
      <c r="F34" s="8">
        <v>16</v>
      </c>
      <c r="G34" s="301">
        <v>1</v>
      </c>
      <c r="H34" s="301">
        <v>1</v>
      </c>
      <c r="I34" s="301">
        <v>1</v>
      </c>
      <c r="J34" s="301">
        <v>1</v>
      </c>
      <c r="K34" s="301">
        <v>1</v>
      </c>
      <c r="L34" s="301">
        <v>1</v>
      </c>
      <c r="M34" s="301">
        <v>1</v>
      </c>
      <c r="N34" s="619">
        <f t="shared" si="3"/>
        <v>6.25E-2</v>
      </c>
      <c r="O34" s="619">
        <f t="shared" si="4"/>
        <v>6.25E-2</v>
      </c>
      <c r="P34" s="619">
        <f t="shared" si="5"/>
        <v>6.25E-2</v>
      </c>
      <c r="Q34" s="619">
        <f t="shared" si="6"/>
        <v>6.25E-2</v>
      </c>
      <c r="R34" s="619">
        <f t="shared" si="7"/>
        <v>6.25E-2</v>
      </c>
      <c r="S34" s="619">
        <f t="shared" si="8"/>
        <v>6.25E-2</v>
      </c>
      <c r="T34" s="619">
        <f t="shared" si="9"/>
        <v>6.25E-2</v>
      </c>
    </row>
    <row r="35" spans="2:20" ht="43.2" x14ac:dyDescent="0.3">
      <c r="B35" s="618">
        <v>28</v>
      </c>
      <c r="C35" s="8" t="s">
        <v>2038</v>
      </c>
      <c r="D35" s="8" t="s">
        <v>2241</v>
      </c>
      <c r="E35" s="8" t="s">
        <v>2259</v>
      </c>
      <c r="F35" s="8">
        <v>44</v>
      </c>
      <c r="G35" s="301">
        <v>1</v>
      </c>
      <c r="H35" s="301">
        <v>1</v>
      </c>
      <c r="I35" s="301">
        <v>1</v>
      </c>
      <c r="J35" s="301">
        <v>1</v>
      </c>
      <c r="K35" s="301">
        <v>1</v>
      </c>
      <c r="L35" s="301">
        <v>1</v>
      </c>
      <c r="M35" s="301">
        <v>1</v>
      </c>
      <c r="N35" s="619">
        <f t="shared" si="3"/>
        <v>2.2727272727272728E-2</v>
      </c>
      <c r="O35" s="619">
        <f t="shared" si="4"/>
        <v>2.2727272727272728E-2</v>
      </c>
      <c r="P35" s="619">
        <f t="shared" si="5"/>
        <v>2.2727272727272728E-2</v>
      </c>
      <c r="Q35" s="619">
        <f t="shared" si="6"/>
        <v>2.2727272727272728E-2</v>
      </c>
      <c r="R35" s="619">
        <f t="shared" si="7"/>
        <v>2.2727272727272728E-2</v>
      </c>
      <c r="S35" s="619">
        <f t="shared" si="8"/>
        <v>2.2727272727272728E-2</v>
      </c>
      <c r="T35" s="619">
        <f t="shared" si="9"/>
        <v>2.2727272727272728E-2</v>
      </c>
    </row>
    <row r="36" spans="2:20" ht="43.2" x14ac:dyDescent="0.3">
      <c r="B36" s="618">
        <v>29</v>
      </c>
      <c r="C36" s="8" t="s">
        <v>2038</v>
      </c>
      <c r="D36" s="8" t="s">
        <v>2242</v>
      </c>
      <c r="E36" s="8" t="s">
        <v>2270</v>
      </c>
      <c r="F36" s="8">
        <v>13</v>
      </c>
      <c r="G36" s="301">
        <v>1</v>
      </c>
      <c r="H36" s="301">
        <v>1</v>
      </c>
      <c r="I36" s="301">
        <v>1</v>
      </c>
      <c r="J36" s="301">
        <v>1</v>
      </c>
      <c r="K36" s="301">
        <v>1</v>
      </c>
      <c r="L36" s="301">
        <v>1</v>
      </c>
      <c r="M36" s="301">
        <v>1</v>
      </c>
      <c r="N36" s="619">
        <f t="shared" si="3"/>
        <v>7.6923076923076927E-2</v>
      </c>
      <c r="O36" s="619">
        <f t="shared" si="4"/>
        <v>7.6923076923076927E-2</v>
      </c>
      <c r="P36" s="619">
        <f t="shared" si="5"/>
        <v>7.6923076923076927E-2</v>
      </c>
      <c r="Q36" s="619">
        <f t="shared" si="6"/>
        <v>7.6923076923076927E-2</v>
      </c>
      <c r="R36" s="619">
        <f t="shared" si="7"/>
        <v>7.6923076923076927E-2</v>
      </c>
      <c r="S36" s="619">
        <f t="shared" si="8"/>
        <v>7.6923076923076927E-2</v>
      </c>
      <c r="T36" s="619">
        <f t="shared" si="9"/>
        <v>7.6923076923076927E-2</v>
      </c>
    </row>
    <row r="37" spans="2:20" ht="43.2" x14ac:dyDescent="0.3">
      <c r="B37" s="618">
        <v>30</v>
      </c>
      <c r="C37" s="8" t="s">
        <v>2038</v>
      </c>
      <c r="D37" s="8" t="s">
        <v>2244</v>
      </c>
      <c r="E37" s="8" t="s">
        <v>2271</v>
      </c>
      <c r="F37" s="8">
        <v>25</v>
      </c>
      <c r="G37" s="301">
        <v>1</v>
      </c>
      <c r="H37" s="301">
        <v>1</v>
      </c>
      <c r="I37" s="301">
        <v>1</v>
      </c>
      <c r="J37" s="301">
        <v>1</v>
      </c>
      <c r="K37" s="301">
        <v>1</v>
      </c>
      <c r="L37" s="301">
        <v>1</v>
      </c>
      <c r="M37" s="301">
        <v>1</v>
      </c>
      <c r="N37" s="619">
        <f t="shared" si="3"/>
        <v>0.04</v>
      </c>
      <c r="O37" s="619">
        <f t="shared" si="4"/>
        <v>0.04</v>
      </c>
      <c r="P37" s="619">
        <f t="shared" si="5"/>
        <v>0.04</v>
      </c>
      <c r="Q37" s="619">
        <f t="shared" si="6"/>
        <v>0.04</v>
      </c>
      <c r="R37" s="619">
        <f t="shared" si="7"/>
        <v>0.04</v>
      </c>
      <c r="S37" s="619">
        <f t="shared" si="8"/>
        <v>0.04</v>
      </c>
      <c r="T37" s="619">
        <f t="shared" si="9"/>
        <v>0.04</v>
      </c>
    </row>
    <row r="38" spans="2:20" ht="43.2" x14ac:dyDescent="0.3">
      <c r="B38" s="618">
        <v>31</v>
      </c>
      <c r="C38" s="8" t="s">
        <v>2038</v>
      </c>
      <c r="D38" s="8" t="s">
        <v>2247</v>
      </c>
      <c r="E38" s="8" t="s">
        <v>2272</v>
      </c>
      <c r="F38" s="8">
        <v>20</v>
      </c>
      <c r="G38" s="301">
        <v>1</v>
      </c>
      <c r="H38" s="301">
        <v>1</v>
      </c>
      <c r="I38" s="301">
        <v>1</v>
      </c>
      <c r="J38" s="301">
        <v>1</v>
      </c>
      <c r="K38" s="301">
        <v>1</v>
      </c>
      <c r="L38" s="301">
        <v>1</v>
      </c>
      <c r="M38" s="301">
        <v>1</v>
      </c>
      <c r="N38" s="619">
        <f t="shared" si="3"/>
        <v>0.05</v>
      </c>
      <c r="O38" s="619">
        <f t="shared" si="4"/>
        <v>0.05</v>
      </c>
      <c r="P38" s="619">
        <f t="shared" si="5"/>
        <v>0.05</v>
      </c>
      <c r="Q38" s="619">
        <f t="shared" si="6"/>
        <v>0.05</v>
      </c>
      <c r="R38" s="619">
        <f t="shared" si="7"/>
        <v>0.05</v>
      </c>
      <c r="S38" s="619">
        <f t="shared" si="8"/>
        <v>0.05</v>
      </c>
      <c r="T38" s="619">
        <f t="shared" si="9"/>
        <v>0.05</v>
      </c>
    </row>
    <row r="39" spans="2:20" ht="28.8" x14ac:dyDescent="0.3">
      <c r="B39" s="618">
        <v>32</v>
      </c>
      <c r="C39" s="700" t="s">
        <v>2006</v>
      </c>
      <c r="D39" s="700" t="s">
        <v>2240</v>
      </c>
      <c r="E39" s="700"/>
      <c r="F39" s="700">
        <v>4</v>
      </c>
      <c r="G39" s="301">
        <v>1</v>
      </c>
      <c r="H39" s="301">
        <v>1</v>
      </c>
      <c r="I39" s="301">
        <v>1</v>
      </c>
      <c r="J39" s="301">
        <v>1</v>
      </c>
      <c r="K39" s="301">
        <v>1</v>
      </c>
      <c r="L39" s="301">
        <v>1</v>
      </c>
      <c r="M39" s="301">
        <v>1</v>
      </c>
      <c r="N39" s="619">
        <f t="shared" si="3"/>
        <v>0.25</v>
      </c>
      <c r="O39" s="619">
        <f t="shared" si="4"/>
        <v>0.25</v>
      </c>
      <c r="P39" s="619">
        <f t="shared" si="5"/>
        <v>0.25</v>
      </c>
      <c r="Q39" s="619">
        <f t="shared" si="6"/>
        <v>0.25</v>
      </c>
      <c r="R39" s="619">
        <f t="shared" si="7"/>
        <v>0.25</v>
      </c>
      <c r="S39" s="619">
        <f t="shared" si="8"/>
        <v>0.25</v>
      </c>
      <c r="T39" s="619">
        <f t="shared" si="9"/>
        <v>0.25</v>
      </c>
    </row>
    <row r="40" spans="2:20" ht="43.2" x14ac:dyDescent="0.3">
      <c r="B40" s="618">
        <v>33</v>
      </c>
      <c r="C40" s="8" t="s">
        <v>2006</v>
      </c>
      <c r="D40" s="8" t="s">
        <v>2241</v>
      </c>
      <c r="E40" s="8" t="s">
        <v>2273</v>
      </c>
      <c r="F40" s="8">
        <v>14</v>
      </c>
      <c r="G40" s="301">
        <v>1</v>
      </c>
      <c r="H40" s="301">
        <v>1</v>
      </c>
      <c r="I40" s="301">
        <v>1</v>
      </c>
      <c r="J40" s="301">
        <v>1</v>
      </c>
      <c r="K40" s="301">
        <v>1</v>
      </c>
      <c r="L40" s="301">
        <v>1</v>
      </c>
      <c r="M40" s="301">
        <v>1</v>
      </c>
      <c r="N40" s="619">
        <f t="shared" si="3"/>
        <v>7.1428571428571425E-2</v>
      </c>
      <c r="O40" s="619">
        <f t="shared" si="4"/>
        <v>7.1428571428571425E-2</v>
      </c>
      <c r="P40" s="619">
        <f t="shared" si="5"/>
        <v>7.1428571428571425E-2</v>
      </c>
      <c r="Q40" s="619">
        <f t="shared" si="6"/>
        <v>7.1428571428571425E-2</v>
      </c>
      <c r="R40" s="619">
        <f t="shared" si="7"/>
        <v>7.1428571428571425E-2</v>
      </c>
      <c r="S40" s="619">
        <f t="shared" si="8"/>
        <v>7.1428571428571425E-2</v>
      </c>
      <c r="T40" s="619">
        <f t="shared" si="9"/>
        <v>7.1428571428571425E-2</v>
      </c>
    </row>
    <row r="41" spans="2:20" ht="43.2" x14ac:dyDescent="0.3">
      <c r="B41" s="618">
        <v>34</v>
      </c>
      <c r="C41" s="8" t="s">
        <v>2032</v>
      </c>
      <c r="D41" s="8" t="s">
        <v>2241</v>
      </c>
      <c r="E41" s="8" t="s">
        <v>2254</v>
      </c>
      <c r="F41" s="8">
        <v>65</v>
      </c>
      <c r="G41" s="301">
        <v>1</v>
      </c>
      <c r="H41" s="301">
        <v>1</v>
      </c>
      <c r="I41" s="301">
        <v>1</v>
      </c>
      <c r="J41" s="301">
        <v>1</v>
      </c>
      <c r="K41" s="301">
        <v>1</v>
      </c>
      <c r="L41" s="301">
        <v>1</v>
      </c>
      <c r="M41" s="301">
        <v>1</v>
      </c>
      <c r="N41" s="619">
        <f t="shared" si="3"/>
        <v>1.5384615384615385E-2</v>
      </c>
      <c r="O41" s="619">
        <f t="shared" si="4"/>
        <v>1.5384615384615385E-2</v>
      </c>
      <c r="P41" s="619">
        <f t="shared" si="5"/>
        <v>1.5384615384615385E-2</v>
      </c>
      <c r="Q41" s="619">
        <f t="shared" si="6"/>
        <v>1.5384615384615385E-2</v>
      </c>
      <c r="R41" s="619">
        <f t="shared" si="7"/>
        <v>1.5384615384615385E-2</v>
      </c>
      <c r="S41" s="619">
        <f t="shared" si="8"/>
        <v>1.5384615384615385E-2</v>
      </c>
      <c r="T41" s="619">
        <f t="shared" si="9"/>
        <v>1.5384615384615385E-2</v>
      </c>
    </row>
    <row r="42" spans="2:20" ht="43.2" x14ac:dyDescent="0.3">
      <c r="B42" s="618">
        <v>35</v>
      </c>
      <c r="C42" s="8" t="s">
        <v>2032</v>
      </c>
      <c r="D42" s="8" t="s">
        <v>2242</v>
      </c>
      <c r="E42" s="8" t="s">
        <v>2274</v>
      </c>
      <c r="F42" s="8">
        <v>23</v>
      </c>
      <c r="G42" s="301">
        <v>1</v>
      </c>
      <c r="H42" s="301">
        <v>1</v>
      </c>
      <c r="I42" s="301">
        <v>1</v>
      </c>
      <c r="J42" s="301">
        <v>1</v>
      </c>
      <c r="K42" s="301">
        <v>1</v>
      </c>
      <c r="L42" s="301">
        <v>1</v>
      </c>
      <c r="M42" s="301">
        <v>1</v>
      </c>
      <c r="N42" s="619">
        <f t="shared" si="3"/>
        <v>4.3478260869565216E-2</v>
      </c>
      <c r="O42" s="619">
        <f t="shared" si="4"/>
        <v>4.3478260869565216E-2</v>
      </c>
      <c r="P42" s="619">
        <f t="shared" si="5"/>
        <v>4.3478260869565216E-2</v>
      </c>
      <c r="Q42" s="619">
        <f t="shared" si="6"/>
        <v>4.3478260869565216E-2</v>
      </c>
      <c r="R42" s="619">
        <f t="shared" si="7"/>
        <v>4.3478260869565216E-2</v>
      </c>
      <c r="S42" s="619">
        <f t="shared" si="8"/>
        <v>4.3478260869565216E-2</v>
      </c>
      <c r="T42" s="619">
        <f t="shared" si="9"/>
        <v>4.3478260869565216E-2</v>
      </c>
    </row>
    <row r="43" spans="2:20" ht="43.2" x14ac:dyDescent="0.3">
      <c r="B43" s="618">
        <v>36</v>
      </c>
      <c r="C43" s="8" t="s">
        <v>2032</v>
      </c>
      <c r="D43" s="8" t="s">
        <v>2244</v>
      </c>
      <c r="E43" s="8" t="s">
        <v>2275</v>
      </c>
      <c r="F43" s="8">
        <v>45</v>
      </c>
      <c r="G43" s="301">
        <v>1</v>
      </c>
      <c r="H43" s="301">
        <v>1</v>
      </c>
      <c r="I43" s="301">
        <v>1</v>
      </c>
      <c r="J43" s="301">
        <v>1</v>
      </c>
      <c r="K43" s="301">
        <v>1</v>
      </c>
      <c r="L43" s="301">
        <v>1</v>
      </c>
      <c r="M43" s="301">
        <v>1</v>
      </c>
      <c r="N43" s="619">
        <f t="shared" si="3"/>
        <v>2.2222222222222223E-2</v>
      </c>
      <c r="O43" s="619">
        <f t="shared" si="4"/>
        <v>2.2222222222222223E-2</v>
      </c>
      <c r="P43" s="619">
        <f t="shared" si="5"/>
        <v>2.2222222222222223E-2</v>
      </c>
      <c r="Q43" s="619">
        <f t="shared" si="6"/>
        <v>2.2222222222222223E-2</v>
      </c>
      <c r="R43" s="619">
        <f t="shared" si="7"/>
        <v>2.2222222222222223E-2</v>
      </c>
      <c r="S43" s="619">
        <f t="shared" si="8"/>
        <v>2.2222222222222223E-2</v>
      </c>
      <c r="T43" s="619">
        <f t="shared" si="9"/>
        <v>2.2222222222222223E-2</v>
      </c>
    </row>
    <row r="44" spans="2:20" ht="28.8" x14ac:dyDescent="0.3">
      <c r="B44" s="618">
        <v>37</v>
      </c>
      <c r="C44" s="700" t="s">
        <v>2045</v>
      </c>
      <c r="D44" s="700" t="s">
        <v>2240</v>
      </c>
      <c r="E44" s="700"/>
      <c r="F44" s="700">
        <v>1</v>
      </c>
      <c r="G44" s="301">
        <v>1</v>
      </c>
      <c r="H44" s="301">
        <v>1</v>
      </c>
      <c r="I44" s="301">
        <v>1</v>
      </c>
      <c r="J44" s="301">
        <v>1</v>
      </c>
      <c r="K44" s="301">
        <v>1</v>
      </c>
      <c r="L44" s="301">
        <v>1</v>
      </c>
      <c r="M44" s="301">
        <v>1</v>
      </c>
      <c r="N44" s="619">
        <f t="shared" si="3"/>
        <v>1</v>
      </c>
      <c r="O44" s="619">
        <f t="shared" si="4"/>
        <v>1</v>
      </c>
      <c r="P44" s="619">
        <f t="shared" si="5"/>
        <v>1</v>
      </c>
      <c r="Q44" s="619">
        <f t="shared" si="6"/>
        <v>1</v>
      </c>
      <c r="R44" s="619">
        <f t="shared" si="7"/>
        <v>1</v>
      </c>
      <c r="S44" s="619">
        <f t="shared" si="8"/>
        <v>1</v>
      </c>
      <c r="T44" s="619">
        <f t="shared" si="9"/>
        <v>1</v>
      </c>
    </row>
    <row r="45" spans="2:20" ht="43.2" x14ac:dyDescent="0.3">
      <c r="B45" s="618">
        <v>38</v>
      </c>
      <c r="C45" s="8" t="s">
        <v>2045</v>
      </c>
      <c r="D45" s="8" t="s">
        <v>2241</v>
      </c>
      <c r="E45" s="8" t="s">
        <v>2276</v>
      </c>
      <c r="F45" s="8">
        <v>45</v>
      </c>
      <c r="G45" s="301">
        <v>1</v>
      </c>
      <c r="H45" s="301">
        <v>1</v>
      </c>
      <c r="I45" s="301">
        <v>1</v>
      </c>
      <c r="J45" s="301">
        <v>1</v>
      </c>
      <c r="K45" s="301">
        <v>1</v>
      </c>
      <c r="L45" s="301">
        <v>1</v>
      </c>
      <c r="M45" s="301">
        <v>1</v>
      </c>
      <c r="N45" s="619">
        <f t="shared" si="3"/>
        <v>2.2222222222222223E-2</v>
      </c>
      <c r="O45" s="619">
        <f t="shared" si="4"/>
        <v>2.2222222222222223E-2</v>
      </c>
      <c r="P45" s="619">
        <f t="shared" si="5"/>
        <v>2.2222222222222223E-2</v>
      </c>
      <c r="Q45" s="619">
        <f t="shared" si="6"/>
        <v>2.2222222222222223E-2</v>
      </c>
      <c r="R45" s="619">
        <f t="shared" si="7"/>
        <v>2.2222222222222223E-2</v>
      </c>
      <c r="S45" s="619">
        <f t="shared" si="8"/>
        <v>2.2222222222222223E-2</v>
      </c>
      <c r="T45" s="619">
        <f t="shared" si="9"/>
        <v>2.2222222222222223E-2</v>
      </c>
    </row>
    <row r="46" spans="2:20" ht="57.6" x14ac:dyDescent="0.3">
      <c r="B46" s="618">
        <v>39</v>
      </c>
      <c r="C46" s="700" t="s">
        <v>2048</v>
      </c>
      <c r="D46" s="700" t="s">
        <v>2240</v>
      </c>
      <c r="E46" s="700" t="s">
        <v>2257</v>
      </c>
      <c r="F46" s="700">
        <v>39</v>
      </c>
      <c r="G46" s="301">
        <v>1</v>
      </c>
      <c r="H46" s="301">
        <v>1</v>
      </c>
      <c r="I46" s="301">
        <v>1</v>
      </c>
      <c r="J46" s="301">
        <v>1</v>
      </c>
      <c r="K46" s="301">
        <v>1</v>
      </c>
      <c r="L46" s="301">
        <v>1</v>
      </c>
      <c r="M46" s="301">
        <v>1</v>
      </c>
      <c r="N46" s="619">
        <f t="shared" si="3"/>
        <v>2.564102564102564E-2</v>
      </c>
      <c r="O46" s="619">
        <f t="shared" si="4"/>
        <v>2.564102564102564E-2</v>
      </c>
      <c r="P46" s="619">
        <f t="shared" si="5"/>
        <v>2.564102564102564E-2</v>
      </c>
      <c r="Q46" s="619">
        <f t="shared" si="6"/>
        <v>2.564102564102564E-2</v>
      </c>
      <c r="R46" s="619">
        <f t="shared" si="7"/>
        <v>2.564102564102564E-2</v>
      </c>
      <c r="S46" s="619">
        <f t="shared" si="8"/>
        <v>2.564102564102564E-2</v>
      </c>
      <c r="T46" s="619">
        <f t="shared" si="9"/>
        <v>2.564102564102564E-2</v>
      </c>
    </row>
    <row r="47" spans="2:20" ht="100.8" x14ac:dyDescent="0.3">
      <c r="B47" s="618">
        <v>40</v>
      </c>
      <c r="C47" s="700" t="s">
        <v>2048</v>
      </c>
      <c r="D47" s="700" t="s">
        <v>2241</v>
      </c>
      <c r="E47" s="700" t="s">
        <v>2277</v>
      </c>
      <c r="F47" s="700">
        <v>58</v>
      </c>
      <c r="G47" s="301">
        <v>1</v>
      </c>
      <c r="H47" s="301">
        <v>1</v>
      </c>
      <c r="I47" s="301">
        <v>1</v>
      </c>
      <c r="J47" s="301">
        <v>1</v>
      </c>
      <c r="K47" s="301">
        <v>1</v>
      </c>
      <c r="L47" s="301">
        <v>1</v>
      </c>
      <c r="M47" s="301">
        <v>1</v>
      </c>
      <c r="N47" s="619">
        <f t="shared" si="3"/>
        <v>1.7241379310344827E-2</v>
      </c>
      <c r="O47" s="619">
        <f t="shared" si="4"/>
        <v>1.7241379310344827E-2</v>
      </c>
      <c r="P47" s="619">
        <f t="shared" si="5"/>
        <v>1.7241379310344827E-2</v>
      </c>
      <c r="Q47" s="619">
        <f t="shared" si="6"/>
        <v>1.7241379310344827E-2</v>
      </c>
      <c r="R47" s="619">
        <f t="shared" si="7"/>
        <v>1.7241379310344827E-2</v>
      </c>
      <c r="S47" s="619">
        <f t="shared" si="8"/>
        <v>1.7241379310344827E-2</v>
      </c>
      <c r="T47" s="619">
        <f t="shared" si="9"/>
        <v>1.7241379310344827E-2</v>
      </c>
    </row>
    <row r="48" spans="2:20" ht="28.8" x14ac:dyDescent="0.3">
      <c r="B48" s="618">
        <v>41</v>
      </c>
      <c r="C48" s="688" t="s">
        <v>1057</v>
      </c>
      <c r="D48" s="688" t="s">
        <v>2210</v>
      </c>
      <c r="E48" s="688" t="s">
        <v>2278</v>
      </c>
      <c r="F48" s="688">
        <v>65</v>
      </c>
      <c r="G48" s="301">
        <v>1</v>
      </c>
      <c r="H48" s="301">
        <v>1</v>
      </c>
      <c r="I48" s="301">
        <v>1</v>
      </c>
      <c r="J48" s="301">
        <v>1</v>
      </c>
      <c r="K48" s="301">
        <v>1</v>
      </c>
      <c r="L48" s="301">
        <v>1</v>
      </c>
      <c r="M48" s="301">
        <v>1</v>
      </c>
      <c r="N48" s="619">
        <f t="shared" si="3"/>
        <v>1.5384615384615385E-2</v>
      </c>
      <c r="O48" s="619">
        <f t="shared" si="4"/>
        <v>1.5384615384615385E-2</v>
      </c>
      <c r="P48" s="619">
        <f t="shared" si="5"/>
        <v>1.5384615384615385E-2</v>
      </c>
      <c r="Q48" s="619">
        <f t="shared" si="6"/>
        <v>1.5384615384615385E-2</v>
      </c>
      <c r="R48" s="619">
        <f t="shared" si="7"/>
        <v>1.5384615384615385E-2</v>
      </c>
      <c r="S48" s="619">
        <f t="shared" si="8"/>
        <v>1.5384615384615385E-2</v>
      </c>
      <c r="T48" s="619">
        <f t="shared" si="9"/>
        <v>1.5384615384615385E-2</v>
      </c>
    </row>
    <row r="49" spans="2:20" ht="28.8" x14ac:dyDescent="0.3">
      <c r="B49" s="618">
        <v>42</v>
      </c>
      <c r="C49" s="688" t="s">
        <v>1057</v>
      </c>
      <c r="D49" s="688" t="s">
        <v>2213</v>
      </c>
      <c r="E49" s="688" t="s">
        <v>2279</v>
      </c>
      <c r="F49" s="688">
        <v>30</v>
      </c>
      <c r="G49" s="301">
        <v>1</v>
      </c>
      <c r="H49" s="301">
        <v>1</v>
      </c>
      <c r="I49" s="301">
        <v>1</v>
      </c>
      <c r="J49" s="301">
        <v>1</v>
      </c>
      <c r="K49" s="301">
        <v>1</v>
      </c>
      <c r="L49" s="301">
        <v>1</v>
      </c>
      <c r="M49" s="301">
        <v>1</v>
      </c>
      <c r="N49" s="619">
        <f t="shared" si="3"/>
        <v>3.3333333333333333E-2</v>
      </c>
      <c r="O49" s="619">
        <f t="shared" si="4"/>
        <v>3.3333333333333333E-2</v>
      </c>
      <c r="P49" s="619">
        <f t="shared" si="5"/>
        <v>3.3333333333333333E-2</v>
      </c>
      <c r="Q49" s="619">
        <f t="shared" si="6"/>
        <v>3.3333333333333333E-2</v>
      </c>
      <c r="R49" s="619">
        <f t="shared" si="7"/>
        <v>3.3333333333333333E-2</v>
      </c>
      <c r="S49" s="619">
        <f t="shared" si="8"/>
        <v>3.3333333333333333E-2</v>
      </c>
      <c r="T49" s="619">
        <f t="shared" si="9"/>
        <v>3.3333333333333333E-2</v>
      </c>
    </row>
    <row r="50" spans="2:20" ht="43.2" x14ac:dyDescent="0.3">
      <c r="B50" s="618">
        <v>43</v>
      </c>
      <c r="C50" s="688" t="s">
        <v>1057</v>
      </c>
      <c r="D50" s="688" t="s">
        <v>2248</v>
      </c>
      <c r="E50" s="688" t="s">
        <v>2280</v>
      </c>
      <c r="F50" s="688">
        <v>22</v>
      </c>
      <c r="G50" s="301">
        <v>1</v>
      </c>
      <c r="H50" s="301">
        <v>1</v>
      </c>
      <c r="I50" s="301">
        <v>1</v>
      </c>
      <c r="J50" s="301">
        <v>1</v>
      </c>
      <c r="K50" s="301">
        <v>1</v>
      </c>
      <c r="L50" s="301">
        <v>1</v>
      </c>
      <c r="M50" s="301">
        <v>1</v>
      </c>
      <c r="N50" s="619">
        <f t="shared" si="3"/>
        <v>4.5454545454545456E-2</v>
      </c>
      <c r="O50" s="619">
        <f t="shared" si="4"/>
        <v>4.5454545454545456E-2</v>
      </c>
      <c r="P50" s="619">
        <f t="shared" si="5"/>
        <v>4.5454545454545456E-2</v>
      </c>
      <c r="Q50" s="619">
        <f t="shared" si="6"/>
        <v>4.5454545454545456E-2</v>
      </c>
      <c r="R50" s="619">
        <f t="shared" si="7"/>
        <v>4.5454545454545456E-2</v>
      </c>
      <c r="S50" s="619">
        <f t="shared" si="8"/>
        <v>4.5454545454545456E-2</v>
      </c>
      <c r="T50" s="619">
        <f t="shared" si="9"/>
        <v>4.5454545454545456E-2</v>
      </c>
    </row>
    <row r="51" spans="2:20" ht="57.6" x14ac:dyDescent="0.3">
      <c r="B51" s="618">
        <v>44</v>
      </c>
      <c r="C51" s="8" t="s">
        <v>2033</v>
      </c>
      <c r="D51" s="8" t="s">
        <v>2241</v>
      </c>
      <c r="E51" s="8" t="s">
        <v>2273</v>
      </c>
      <c r="F51" s="8">
        <v>55</v>
      </c>
      <c r="G51" s="301">
        <v>1</v>
      </c>
      <c r="H51" s="301">
        <v>1</v>
      </c>
      <c r="I51" s="301">
        <v>1</v>
      </c>
      <c r="J51" s="301">
        <v>1</v>
      </c>
      <c r="K51" s="301">
        <v>1</v>
      </c>
      <c r="L51" s="301">
        <v>1</v>
      </c>
      <c r="M51" s="301">
        <v>1</v>
      </c>
      <c r="N51" s="619">
        <f t="shared" si="3"/>
        <v>1.8181818181818181E-2</v>
      </c>
      <c r="O51" s="619">
        <f t="shared" si="4"/>
        <v>1.8181818181818181E-2</v>
      </c>
      <c r="P51" s="619">
        <f t="shared" si="5"/>
        <v>1.8181818181818181E-2</v>
      </c>
      <c r="Q51" s="619">
        <f t="shared" si="6"/>
        <v>1.8181818181818181E-2</v>
      </c>
      <c r="R51" s="619">
        <f t="shared" si="7"/>
        <v>1.8181818181818181E-2</v>
      </c>
      <c r="S51" s="619">
        <f t="shared" si="8"/>
        <v>1.8181818181818181E-2</v>
      </c>
      <c r="T51" s="619">
        <f t="shared" si="9"/>
        <v>1.8181818181818181E-2</v>
      </c>
    </row>
    <row r="52" spans="2:20" ht="57.6" x14ac:dyDescent="0.3">
      <c r="B52" s="618">
        <v>45</v>
      </c>
      <c r="C52" s="8" t="s">
        <v>2033</v>
      </c>
      <c r="D52" s="8" t="s">
        <v>2242</v>
      </c>
      <c r="E52" s="8" t="s">
        <v>2281</v>
      </c>
      <c r="F52" s="8">
        <v>65</v>
      </c>
      <c r="G52" s="301">
        <v>1</v>
      </c>
      <c r="H52" s="301">
        <v>1</v>
      </c>
      <c r="I52" s="301">
        <v>1</v>
      </c>
      <c r="J52" s="301">
        <v>1</v>
      </c>
      <c r="K52" s="301">
        <v>1</v>
      </c>
      <c r="L52" s="301">
        <v>1</v>
      </c>
      <c r="M52" s="301">
        <v>1</v>
      </c>
      <c r="N52" s="619">
        <f t="shared" si="3"/>
        <v>1.5384615384615385E-2</v>
      </c>
      <c r="O52" s="619">
        <f t="shared" si="4"/>
        <v>1.5384615384615385E-2</v>
      </c>
      <c r="P52" s="619">
        <f t="shared" si="5"/>
        <v>1.5384615384615385E-2</v>
      </c>
      <c r="Q52" s="619">
        <f t="shared" si="6"/>
        <v>1.5384615384615385E-2</v>
      </c>
      <c r="R52" s="619">
        <f t="shared" si="7"/>
        <v>1.5384615384615385E-2</v>
      </c>
      <c r="S52" s="619">
        <f t="shared" si="8"/>
        <v>1.5384615384615385E-2</v>
      </c>
      <c r="T52" s="619">
        <f t="shared" si="9"/>
        <v>1.5384615384615385E-2</v>
      </c>
    </row>
    <row r="53" spans="2:20" ht="57.6" x14ac:dyDescent="0.3">
      <c r="B53" s="618">
        <v>46</v>
      </c>
      <c r="C53" s="8" t="s">
        <v>2033</v>
      </c>
      <c r="D53" s="8" t="s">
        <v>2244</v>
      </c>
      <c r="E53" s="8" t="s">
        <v>2282</v>
      </c>
      <c r="F53" s="8">
        <v>28</v>
      </c>
      <c r="G53" s="301">
        <v>1</v>
      </c>
      <c r="H53" s="301">
        <v>1</v>
      </c>
      <c r="I53" s="301">
        <v>1</v>
      </c>
      <c r="J53" s="301">
        <v>1</v>
      </c>
      <c r="K53" s="301">
        <v>1</v>
      </c>
      <c r="L53" s="301">
        <v>1</v>
      </c>
      <c r="M53" s="301">
        <v>1</v>
      </c>
      <c r="N53" s="619">
        <f t="shared" si="3"/>
        <v>3.5714285714285712E-2</v>
      </c>
      <c r="O53" s="619">
        <f t="shared" si="4"/>
        <v>3.5714285714285712E-2</v>
      </c>
      <c r="P53" s="619">
        <f t="shared" si="5"/>
        <v>3.5714285714285712E-2</v>
      </c>
      <c r="Q53" s="619">
        <f t="shared" si="6"/>
        <v>3.5714285714285712E-2</v>
      </c>
      <c r="R53" s="619">
        <f t="shared" si="7"/>
        <v>3.5714285714285712E-2</v>
      </c>
      <c r="S53" s="619">
        <f t="shared" si="8"/>
        <v>3.5714285714285712E-2</v>
      </c>
      <c r="T53" s="619">
        <f t="shared" si="9"/>
        <v>3.5714285714285712E-2</v>
      </c>
    </row>
    <row r="54" spans="2:20" ht="43.2" x14ac:dyDescent="0.3">
      <c r="B54" s="618">
        <v>47</v>
      </c>
      <c r="C54" s="688" t="s">
        <v>2219</v>
      </c>
      <c r="D54" s="688" t="s">
        <v>2208</v>
      </c>
      <c r="E54" s="688" t="s">
        <v>2283</v>
      </c>
      <c r="F54" s="688">
        <v>29</v>
      </c>
      <c r="G54" s="301">
        <v>1</v>
      </c>
      <c r="H54" s="301">
        <v>1</v>
      </c>
      <c r="I54" s="301">
        <v>1</v>
      </c>
      <c r="J54" s="301">
        <v>1</v>
      </c>
      <c r="K54" s="301">
        <v>1</v>
      </c>
      <c r="L54" s="301">
        <v>1</v>
      </c>
      <c r="M54" s="301">
        <v>1</v>
      </c>
      <c r="N54" s="619">
        <f t="shared" si="3"/>
        <v>3.4482758620689655E-2</v>
      </c>
      <c r="O54" s="619">
        <f t="shared" si="4"/>
        <v>3.4482758620689655E-2</v>
      </c>
      <c r="P54" s="619">
        <f t="shared" si="5"/>
        <v>3.4482758620689655E-2</v>
      </c>
      <c r="Q54" s="619">
        <f t="shared" si="6"/>
        <v>3.4482758620689655E-2</v>
      </c>
      <c r="R54" s="619">
        <f t="shared" si="7"/>
        <v>3.4482758620689655E-2</v>
      </c>
      <c r="S54" s="619">
        <f t="shared" si="8"/>
        <v>3.4482758620689655E-2</v>
      </c>
      <c r="T54" s="619">
        <f t="shared" si="9"/>
        <v>3.4482758620689655E-2</v>
      </c>
    </row>
    <row r="55" spans="2:20" x14ac:dyDescent="0.3">
      <c r="B55" s="618">
        <v>48</v>
      </c>
      <c r="C55" s="700" t="s">
        <v>2046</v>
      </c>
      <c r="D55" s="700" t="s">
        <v>2240</v>
      </c>
      <c r="E55" s="700"/>
      <c r="F55" s="700">
        <v>24</v>
      </c>
      <c r="G55" s="301">
        <v>1</v>
      </c>
      <c r="H55" s="301">
        <v>1</v>
      </c>
      <c r="I55" s="301">
        <v>1</v>
      </c>
      <c r="J55" s="301">
        <v>1</v>
      </c>
      <c r="K55" s="301">
        <v>1</v>
      </c>
      <c r="L55" s="301">
        <v>1</v>
      </c>
      <c r="M55" s="301">
        <v>1</v>
      </c>
      <c r="N55" s="619">
        <f t="shared" si="3"/>
        <v>4.1666666666666664E-2</v>
      </c>
      <c r="O55" s="619">
        <f t="shared" si="4"/>
        <v>4.1666666666666664E-2</v>
      </c>
      <c r="P55" s="619">
        <f t="shared" si="5"/>
        <v>4.1666666666666664E-2</v>
      </c>
      <c r="Q55" s="619">
        <f t="shared" si="6"/>
        <v>4.1666666666666664E-2</v>
      </c>
      <c r="R55" s="619">
        <f t="shared" si="7"/>
        <v>4.1666666666666664E-2</v>
      </c>
      <c r="S55" s="619">
        <f t="shared" si="8"/>
        <v>4.1666666666666664E-2</v>
      </c>
      <c r="T55" s="619">
        <f t="shared" si="9"/>
        <v>4.1666666666666664E-2</v>
      </c>
    </row>
    <row r="56" spans="2:20" ht="43.2" x14ac:dyDescent="0.3">
      <c r="B56" s="618">
        <v>49</v>
      </c>
      <c r="C56" s="8" t="s">
        <v>2046</v>
      </c>
      <c r="D56" s="8" t="s">
        <v>2241</v>
      </c>
      <c r="E56" s="8" t="s">
        <v>2284</v>
      </c>
      <c r="F56" s="8">
        <v>38</v>
      </c>
      <c r="G56" s="301">
        <v>1</v>
      </c>
      <c r="H56" s="301">
        <v>1</v>
      </c>
      <c r="I56" s="301">
        <v>1</v>
      </c>
      <c r="J56" s="301">
        <v>1</v>
      </c>
      <c r="K56" s="301">
        <v>1</v>
      </c>
      <c r="L56" s="301">
        <v>1</v>
      </c>
      <c r="M56" s="301">
        <v>1</v>
      </c>
      <c r="N56" s="619">
        <f t="shared" si="3"/>
        <v>2.6315789473684209E-2</v>
      </c>
      <c r="O56" s="619">
        <f t="shared" si="4"/>
        <v>2.6315789473684209E-2</v>
      </c>
      <c r="P56" s="619">
        <f t="shared" si="5"/>
        <v>2.6315789473684209E-2</v>
      </c>
      <c r="Q56" s="619">
        <f t="shared" si="6"/>
        <v>2.6315789473684209E-2</v>
      </c>
      <c r="R56" s="619">
        <f t="shared" si="7"/>
        <v>2.6315789473684209E-2</v>
      </c>
      <c r="S56" s="619">
        <f t="shared" si="8"/>
        <v>2.6315789473684209E-2</v>
      </c>
      <c r="T56" s="619">
        <f t="shared" si="9"/>
        <v>2.6315789473684209E-2</v>
      </c>
    </row>
    <row r="57" spans="2:20" ht="43.2" x14ac:dyDescent="0.3">
      <c r="B57" s="618">
        <v>50</v>
      </c>
      <c r="C57" s="8" t="s">
        <v>2046</v>
      </c>
      <c r="D57" s="8" t="s">
        <v>2242</v>
      </c>
      <c r="E57" s="8" t="s">
        <v>2255</v>
      </c>
      <c r="F57" s="8">
        <v>14</v>
      </c>
      <c r="G57" s="301">
        <v>1</v>
      </c>
      <c r="H57" s="301">
        <v>1</v>
      </c>
      <c r="I57" s="301">
        <v>1</v>
      </c>
      <c r="J57" s="301">
        <v>1</v>
      </c>
      <c r="K57" s="301">
        <v>1</v>
      </c>
      <c r="L57" s="301">
        <v>1</v>
      </c>
      <c r="M57" s="301">
        <v>1</v>
      </c>
      <c r="N57" s="619">
        <f t="shared" si="3"/>
        <v>7.1428571428571425E-2</v>
      </c>
      <c r="O57" s="619">
        <f t="shared" si="4"/>
        <v>7.1428571428571425E-2</v>
      </c>
      <c r="P57" s="619">
        <f t="shared" si="5"/>
        <v>7.1428571428571425E-2</v>
      </c>
      <c r="Q57" s="619">
        <f t="shared" si="6"/>
        <v>7.1428571428571425E-2</v>
      </c>
      <c r="R57" s="619">
        <f t="shared" si="7"/>
        <v>7.1428571428571425E-2</v>
      </c>
      <c r="S57" s="619">
        <f t="shared" si="8"/>
        <v>7.1428571428571425E-2</v>
      </c>
      <c r="T57" s="619">
        <f t="shared" si="9"/>
        <v>7.1428571428571425E-2</v>
      </c>
    </row>
    <row r="58" spans="2:20" ht="100.8" x14ac:dyDescent="0.3">
      <c r="B58" s="618">
        <v>51</v>
      </c>
      <c r="C58" s="8" t="s">
        <v>2039</v>
      </c>
      <c r="D58" s="8" t="s">
        <v>2242</v>
      </c>
      <c r="E58" s="8" t="s">
        <v>2285</v>
      </c>
      <c r="F58" s="8">
        <v>24</v>
      </c>
      <c r="G58" s="301">
        <v>1</v>
      </c>
      <c r="H58" s="301">
        <v>1</v>
      </c>
      <c r="I58" s="301">
        <v>1</v>
      </c>
      <c r="J58" s="301">
        <v>1</v>
      </c>
      <c r="K58" s="301">
        <v>1</v>
      </c>
      <c r="L58" s="301">
        <v>1</v>
      </c>
      <c r="M58" s="301">
        <v>1</v>
      </c>
      <c r="N58" s="619">
        <f t="shared" si="3"/>
        <v>4.1666666666666664E-2</v>
      </c>
      <c r="O58" s="619">
        <f t="shared" si="4"/>
        <v>4.1666666666666664E-2</v>
      </c>
      <c r="P58" s="619">
        <f t="shared" si="5"/>
        <v>4.1666666666666664E-2</v>
      </c>
      <c r="Q58" s="619">
        <f t="shared" si="6"/>
        <v>4.1666666666666664E-2</v>
      </c>
      <c r="R58" s="619">
        <f t="shared" si="7"/>
        <v>4.1666666666666664E-2</v>
      </c>
      <c r="S58" s="619">
        <f t="shared" si="8"/>
        <v>4.1666666666666664E-2</v>
      </c>
      <c r="T58" s="619">
        <f t="shared" si="9"/>
        <v>4.1666666666666664E-2</v>
      </c>
    </row>
    <row r="59" spans="2:20" ht="43.2" x14ac:dyDescent="0.3">
      <c r="B59" s="618">
        <v>52</v>
      </c>
      <c r="C59" s="8" t="s">
        <v>2220</v>
      </c>
      <c r="D59" s="8" t="s">
        <v>2241</v>
      </c>
      <c r="E59" s="8" t="s">
        <v>2270</v>
      </c>
      <c r="F59" s="8">
        <v>15</v>
      </c>
      <c r="G59" s="301">
        <v>1</v>
      </c>
      <c r="H59" s="301">
        <v>1</v>
      </c>
      <c r="I59" s="301">
        <v>1</v>
      </c>
      <c r="J59" s="301">
        <v>1</v>
      </c>
      <c r="K59" s="301">
        <v>1</v>
      </c>
      <c r="L59" s="301">
        <v>1</v>
      </c>
      <c r="M59" s="301">
        <v>1</v>
      </c>
      <c r="N59" s="619">
        <f t="shared" si="3"/>
        <v>6.6666666666666666E-2</v>
      </c>
      <c r="O59" s="619">
        <f t="shared" si="4"/>
        <v>6.6666666666666666E-2</v>
      </c>
      <c r="P59" s="619">
        <f t="shared" si="5"/>
        <v>6.6666666666666666E-2</v>
      </c>
      <c r="Q59" s="619">
        <f t="shared" si="6"/>
        <v>6.6666666666666666E-2</v>
      </c>
      <c r="R59" s="619">
        <f t="shared" si="7"/>
        <v>6.6666666666666666E-2</v>
      </c>
      <c r="S59" s="619">
        <f t="shared" si="8"/>
        <v>6.6666666666666666E-2</v>
      </c>
      <c r="T59" s="619">
        <f t="shared" si="9"/>
        <v>6.6666666666666666E-2</v>
      </c>
    </row>
    <row r="60" spans="2:20" ht="43.2" x14ac:dyDescent="0.3">
      <c r="B60" s="618">
        <v>53</v>
      </c>
      <c r="C60" s="8" t="s">
        <v>2034</v>
      </c>
      <c r="D60" s="8" t="s">
        <v>2241</v>
      </c>
      <c r="E60" s="8" t="s">
        <v>2274</v>
      </c>
      <c r="F60" s="8">
        <v>66</v>
      </c>
      <c r="G60" s="301">
        <v>1</v>
      </c>
      <c r="H60" s="301">
        <v>1</v>
      </c>
      <c r="I60" s="301">
        <v>1</v>
      </c>
      <c r="J60" s="301">
        <v>1</v>
      </c>
      <c r="K60" s="301">
        <v>1</v>
      </c>
      <c r="L60" s="301">
        <v>1</v>
      </c>
      <c r="M60" s="301">
        <v>1</v>
      </c>
      <c r="N60" s="619">
        <f t="shared" si="3"/>
        <v>1.5151515151515152E-2</v>
      </c>
      <c r="O60" s="619">
        <f t="shared" si="4"/>
        <v>1.5151515151515152E-2</v>
      </c>
      <c r="P60" s="619">
        <f t="shared" si="5"/>
        <v>1.5151515151515152E-2</v>
      </c>
      <c r="Q60" s="619">
        <f t="shared" si="6"/>
        <v>1.5151515151515152E-2</v>
      </c>
      <c r="R60" s="619">
        <f t="shared" si="7"/>
        <v>1.5151515151515152E-2</v>
      </c>
      <c r="S60" s="619">
        <f t="shared" si="8"/>
        <v>1.5151515151515152E-2</v>
      </c>
      <c r="T60" s="619">
        <f t="shared" si="9"/>
        <v>1.5151515151515152E-2</v>
      </c>
    </row>
    <row r="61" spans="2:20" ht="43.2" x14ac:dyDescent="0.3">
      <c r="B61" s="618">
        <v>54</v>
      </c>
      <c r="C61" s="8" t="s">
        <v>2034</v>
      </c>
      <c r="D61" s="8" t="s">
        <v>2242</v>
      </c>
      <c r="E61" s="8" t="s">
        <v>2259</v>
      </c>
      <c r="F61" s="8">
        <v>60</v>
      </c>
      <c r="G61" s="301">
        <v>1</v>
      </c>
      <c r="H61" s="301">
        <v>1</v>
      </c>
      <c r="I61" s="301">
        <v>1</v>
      </c>
      <c r="J61" s="301">
        <v>1</v>
      </c>
      <c r="K61" s="301">
        <v>1</v>
      </c>
      <c r="L61" s="301">
        <v>1</v>
      </c>
      <c r="M61" s="301">
        <v>1</v>
      </c>
      <c r="N61" s="619">
        <f t="shared" si="3"/>
        <v>1.6666666666666666E-2</v>
      </c>
      <c r="O61" s="619">
        <f t="shared" si="4"/>
        <v>1.6666666666666666E-2</v>
      </c>
      <c r="P61" s="619">
        <f t="shared" si="5"/>
        <v>1.6666666666666666E-2</v>
      </c>
      <c r="Q61" s="619">
        <f t="shared" si="6"/>
        <v>1.6666666666666666E-2</v>
      </c>
      <c r="R61" s="619">
        <f t="shared" si="7"/>
        <v>1.6666666666666666E-2</v>
      </c>
      <c r="S61" s="619">
        <f t="shared" si="8"/>
        <v>1.6666666666666666E-2</v>
      </c>
      <c r="T61" s="619">
        <f t="shared" si="9"/>
        <v>1.6666666666666666E-2</v>
      </c>
    </row>
    <row r="62" spans="2:20" ht="43.2" x14ac:dyDescent="0.3">
      <c r="B62" s="618">
        <v>55</v>
      </c>
      <c r="C62" s="8" t="s">
        <v>2034</v>
      </c>
      <c r="D62" s="8" t="s">
        <v>2244</v>
      </c>
      <c r="E62" s="8" t="s">
        <v>2286</v>
      </c>
      <c r="F62" s="8">
        <v>58</v>
      </c>
      <c r="G62" s="301">
        <v>1</v>
      </c>
      <c r="H62" s="301">
        <v>1</v>
      </c>
      <c r="I62" s="301">
        <v>1</v>
      </c>
      <c r="J62" s="301">
        <v>1</v>
      </c>
      <c r="K62" s="301">
        <v>1</v>
      </c>
      <c r="L62" s="301">
        <v>1</v>
      </c>
      <c r="M62" s="301">
        <v>1</v>
      </c>
      <c r="N62" s="619">
        <f t="shared" si="3"/>
        <v>1.7241379310344827E-2</v>
      </c>
      <c r="O62" s="619">
        <f t="shared" si="4"/>
        <v>1.7241379310344827E-2</v>
      </c>
      <c r="P62" s="619">
        <f t="shared" si="5"/>
        <v>1.7241379310344827E-2</v>
      </c>
      <c r="Q62" s="619">
        <f t="shared" si="6"/>
        <v>1.7241379310344827E-2</v>
      </c>
      <c r="R62" s="619">
        <f t="shared" si="7"/>
        <v>1.7241379310344827E-2</v>
      </c>
      <c r="S62" s="619">
        <f t="shared" si="8"/>
        <v>1.7241379310344827E-2</v>
      </c>
      <c r="T62" s="619">
        <f t="shared" si="9"/>
        <v>1.7241379310344827E-2</v>
      </c>
    </row>
    <row r="63" spans="2:20" ht="43.2" x14ac:dyDescent="0.3">
      <c r="B63" s="618">
        <v>56</v>
      </c>
      <c r="C63" s="8" t="s">
        <v>2034</v>
      </c>
      <c r="D63" s="8" t="s">
        <v>2247</v>
      </c>
      <c r="E63" s="8" t="s">
        <v>2287</v>
      </c>
      <c r="F63" s="8">
        <v>65</v>
      </c>
      <c r="G63" s="301">
        <v>1</v>
      </c>
      <c r="H63" s="301">
        <v>1</v>
      </c>
      <c r="I63" s="301">
        <v>1</v>
      </c>
      <c r="J63" s="301">
        <v>1</v>
      </c>
      <c r="K63" s="301">
        <v>1</v>
      </c>
      <c r="L63" s="301">
        <v>1</v>
      </c>
      <c r="M63" s="301">
        <v>1</v>
      </c>
      <c r="N63" s="619">
        <f t="shared" si="3"/>
        <v>1.5384615384615385E-2</v>
      </c>
      <c r="O63" s="619">
        <f t="shared" si="4"/>
        <v>1.5384615384615385E-2</v>
      </c>
      <c r="P63" s="619">
        <f t="shared" si="5"/>
        <v>1.5384615384615385E-2</v>
      </c>
      <c r="Q63" s="619">
        <f t="shared" si="6"/>
        <v>1.5384615384615385E-2</v>
      </c>
      <c r="R63" s="619">
        <f t="shared" si="7"/>
        <v>1.5384615384615385E-2</v>
      </c>
      <c r="S63" s="619">
        <f t="shared" si="8"/>
        <v>1.5384615384615385E-2</v>
      </c>
      <c r="T63" s="619">
        <f t="shared" si="9"/>
        <v>1.5384615384615385E-2</v>
      </c>
    </row>
    <row r="64" spans="2:20" ht="43.2" x14ac:dyDescent="0.3">
      <c r="B64" s="618">
        <v>57</v>
      </c>
      <c r="C64" s="8" t="s">
        <v>1867</v>
      </c>
      <c r="D64" s="8" t="s">
        <v>2241</v>
      </c>
      <c r="E64" s="8" t="s">
        <v>2286</v>
      </c>
      <c r="F64" s="8">
        <v>50</v>
      </c>
      <c r="G64" s="301">
        <v>1</v>
      </c>
      <c r="H64" s="301">
        <v>1</v>
      </c>
      <c r="I64" s="301">
        <v>1</v>
      </c>
      <c r="J64" s="301">
        <v>1</v>
      </c>
      <c r="K64" s="301">
        <v>1</v>
      </c>
      <c r="L64" s="301">
        <v>1</v>
      </c>
      <c r="M64" s="301">
        <v>1</v>
      </c>
      <c r="N64" s="619">
        <f t="shared" si="3"/>
        <v>0.02</v>
      </c>
      <c r="O64" s="619">
        <f t="shared" si="4"/>
        <v>0.02</v>
      </c>
      <c r="P64" s="619">
        <f t="shared" si="5"/>
        <v>0.02</v>
      </c>
      <c r="Q64" s="619">
        <f t="shared" si="6"/>
        <v>0.02</v>
      </c>
      <c r="R64" s="619">
        <f t="shared" si="7"/>
        <v>0.02</v>
      </c>
      <c r="S64" s="619">
        <f t="shared" si="8"/>
        <v>0.02</v>
      </c>
      <c r="T64" s="619">
        <f t="shared" si="9"/>
        <v>0.02</v>
      </c>
    </row>
    <row r="65" spans="2:20" ht="43.2" x14ac:dyDescent="0.3">
      <c r="B65" s="618">
        <v>58</v>
      </c>
      <c r="C65" s="8" t="s">
        <v>1867</v>
      </c>
      <c r="D65" s="8" t="s">
        <v>2242</v>
      </c>
      <c r="E65" s="8" t="s">
        <v>2254</v>
      </c>
      <c r="F65" s="8">
        <v>30</v>
      </c>
      <c r="G65" s="301">
        <v>1</v>
      </c>
      <c r="H65" s="301">
        <v>1</v>
      </c>
      <c r="I65" s="301">
        <v>1</v>
      </c>
      <c r="J65" s="301">
        <v>1</v>
      </c>
      <c r="K65" s="301">
        <v>1</v>
      </c>
      <c r="L65" s="301">
        <v>1</v>
      </c>
      <c r="M65" s="301">
        <v>1</v>
      </c>
      <c r="N65" s="619">
        <f t="shared" si="3"/>
        <v>3.3333333333333333E-2</v>
      </c>
      <c r="O65" s="619">
        <f t="shared" si="4"/>
        <v>3.3333333333333333E-2</v>
      </c>
      <c r="P65" s="619">
        <f t="shared" si="5"/>
        <v>3.3333333333333333E-2</v>
      </c>
      <c r="Q65" s="619">
        <f t="shared" si="6"/>
        <v>3.3333333333333333E-2</v>
      </c>
      <c r="R65" s="619">
        <f t="shared" si="7"/>
        <v>3.3333333333333333E-2</v>
      </c>
      <c r="S65" s="619">
        <f t="shared" si="8"/>
        <v>3.3333333333333333E-2</v>
      </c>
      <c r="T65" s="619">
        <f t="shared" si="9"/>
        <v>3.3333333333333333E-2</v>
      </c>
    </row>
    <row r="66" spans="2:20" ht="43.2" x14ac:dyDescent="0.3">
      <c r="B66" s="618">
        <v>59</v>
      </c>
      <c r="C66" s="8" t="s">
        <v>1867</v>
      </c>
      <c r="D66" s="8" t="s">
        <v>2244</v>
      </c>
      <c r="E66" s="8" t="s">
        <v>2288</v>
      </c>
      <c r="F66" s="8">
        <v>29</v>
      </c>
      <c r="G66" s="301">
        <v>1</v>
      </c>
      <c r="H66" s="301">
        <v>1</v>
      </c>
      <c r="I66" s="301">
        <v>1</v>
      </c>
      <c r="J66" s="301">
        <v>1</v>
      </c>
      <c r="K66" s="301">
        <v>1</v>
      </c>
      <c r="L66" s="301">
        <v>1</v>
      </c>
      <c r="M66" s="301">
        <v>1</v>
      </c>
      <c r="N66" s="619">
        <f t="shared" si="3"/>
        <v>3.4482758620689655E-2</v>
      </c>
      <c r="O66" s="619">
        <f t="shared" si="4"/>
        <v>3.4482758620689655E-2</v>
      </c>
      <c r="P66" s="619">
        <f t="shared" si="5"/>
        <v>3.4482758620689655E-2</v>
      </c>
      <c r="Q66" s="619">
        <f t="shared" si="6"/>
        <v>3.4482758620689655E-2</v>
      </c>
      <c r="R66" s="619">
        <f t="shared" si="7"/>
        <v>3.4482758620689655E-2</v>
      </c>
      <c r="S66" s="619">
        <f t="shared" si="8"/>
        <v>3.4482758620689655E-2</v>
      </c>
      <c r="T66" s="619">
        <f t="shared" si="9"/>
        <v>3.4482758620689655E-2</v>
      </c>
    </row>
    <row r="67" spans="2:20" ht="28.8" x14ac:dyDescent="0.3">
      <c r="B67" s="618">
        <v>60</v>
      </c>
      <c r="C67" s="700" t="s">
        <v>2221</v>
      </c>
      <c r="D67" s="700" t="s">
        <v>2240</v>
      </c>
      <c r="E67" s="700"/>
      <c r="F67" s="700">
        <v>26</v>
      </c>
      <c r="G67" s="301">
        <v>1</v>
      </c>
      <c r="H67" s="301">
        <v>1</v>
      </c>
      <c r="I67" s="301">
        <v>1</v>
      </c>
      <c r="J67" s="301">
        <v>1</v>
      </c>
      <c r="K67" s="301">
        <v>1</v>
      </c>
      <c r="L67" s="301">
        <v>1</v>
      </c>
      <c r="M67" s="301">
        <v>1</v>
      </c>
      <c r="N67" s="619">
        <f t="shared" si="3"/>
        <v>3.8461538461538464E-2</v>
      </c>
      <c r="O67" s="619">
        <f t="shared" si="4"/>
        <v>3.8461538461538464E-2</v>
      </c>
      <c r="P67" s="619">
        <f t="shared" si="5"/>
        <v>3.8461538461538464E-2</v>
      </c>
      <c r="Q67" s="619">
        <f t="shared" si="6"/>
        <v>3.8461538461538464E-2</v>
      </c>
      <c r="R67" s="619">
        <f t="shared" si="7"/>
        <v>3.8461538461538464E-2</v>
      </c>
      <c r="S67" s="619">
        <f t="shared" si="8"/>
        <v>3.8461538461538464E-2</v>
      </c>
      <c r="T67" s="619">
        <f t="shared" si="9"/>
        <v>3.8461538461538464E-2</v>
      </c>
    </row>
    <row r="68" spans="2:20" ht="43.2" x14ac:dyDescent="0.3">
      <c r="B68" s="618">
        <v>61</v>
      </c>
      <c r="C68" s="8" t="s">
        <v>2221</v>
      </c>
      <c r="D68" s="8" t="s">
        <v>2241</v>
      </c>
      <c r="E68" s="8" t="s">
        <v>2265</v>
      </c>
      <c r="F68" s="8">
        <v>68</v>
      </c>
      <c r="G68" s="301">
        <v>1</v>
      </c>
      <c r="H68" s="301">
        <v>1</v>
      </c>
      <c r="I68" s="301">
        <v>1</v>
      </c>
      <c r="J68" s="301">
        <v>1</v>
      </c>
      <c r="K68" s="301">
        <v>1</v>
      </c>
      <c r="L68" s="301">
        <v>1</v>
      </c>
      <c r="M68" s="301">
        <v>1</v>
      </c>
      <c r="N68" s="619">
        <f t="shared" si="3"/>
        <v>1.4705882352941176E-2</v>
      </c>
      <c r="O68" s="619">
        <f t="shared" si="4"/>
        <v>1.4705882352941176E-2</v>
      </c>
      <c r="P68" s="619">
        <f t="shared" si="5"/>
        <v>1.4705882352941176E-2</v>
      </c>
      <c r="Q68" s="619">
        <f t="shared" si="6"/>
        <v>1.4705882352941176E-2</v>
      </c>
      <c r="R68" s="619">
        <f t="shared" si="7"/>
        <v>1.4705882352941176E-2</v>
      </c>
      <c r="S68" s="619">
        <f t="shared" si="8"/>
        <v>1.4705882352941176E-2</v>
      </c>
      <c r="T68" s="619">
        <f t="shared" si="9"/>
        <v>1.4705882352941176E-2</v>
      </c>
    </row>
    <row r="69" spans="2:20" ht="43.2" x14ac:dyDescent="0.3">
      <c r="B69" s="618">
        <v>62</v>
      </c>
      <c r="C69" s="8" t="s">
        <v>2040</v>
      </c>
      <c r="D69" s="8" t="s">
        <v>2241</v>
      </c>
      <c r="E69" s="8" t="s">
        <v>2256</v>
      </c>
      <c r="F69" s="8">
        <v>47</v>
      </c>
      <c r="G69" s="301">
        <v>1</v>
      </c>
      <c r="H69" s="301">
        <v>1</v>
      </c>
      <c r="I69" s="301">
        <v>1</v>
      </c>
      <c r="J69" s="301">
        <v>1</v>
      </c>
      <c r="K69" s="301">
        <v>1</v>
      </c>
      <c r="L69" s="301">
        <v>1</v>
      </c>
      <c r="M69" s="301">
        <v>1</v>
      </c>
      <c r="N69" s="619">
        <f t="shared" si="3"/>
        <v>2.1276595744680851E-2</v>
      </c>
      <c r="O69" s="619">
        <f t="shared" si="4"/>
        <v>2.1276595744680851E-2</v>
      </c>
      <c r="P69" s="619">
        <f t="shared" si="5"/>
        <v>2.1276595744680851E-2</v>
      </c>
      <c r="Q69" s="619">
        <f t="shared" si="6"/>
        <v>2.1276595744680851E-2</v>
      </c>
      <c r="R69" s="619">
        <f t="shared" si="7"/>
        <v>2.1276595744680851E-2</v>
      </c>
      <c r="S69" s="619">
        <f t="shared" si="8"/>
        <v>2.1276595744680851E-2</v>
      </c>
      <c r="T69" s="619">
        <f t="shared" si="9"/>
        <v>2.1276595744680851E-2</v>
      </c>
    </row>
    <row r="70" spans="2:20" ht="57.6" x14ac:dyDescent="0.3">
      <c r="B70" s="618">
        <v>63</v>
      </c>
      <c r="C70" s="8" t="s">
        <v>2040</v>
      </c>
      <c r="D70" s="8" t="s">
        <v>2242</v>
      </c>
      <c r="E70" s="8" t="s">
        <v>2289</v>
      </c>
      <c r="F70" s="8">
        <v>30</v>
      </c>
      <c r="G70" s="301">
        <v>1</v>
      </c>
      <c r="H70" s="301">
        <v>1</v>
      </c>
      <c r="I70" s="301">
        <v>1</v>
      </c>
      <c r="J70" s="301">
        <v>1</v>
      </c>
      <c r="K70" s="301">
        <v>1</v>
      </c>
      <c r="L70" s="301">
        <v>1</v>
      </c>
      <c r="M70" s="301">
        <v>1</v>
      </c>
      <c r="N70" s="619">
        <f t="shared" si="3"/>
        <v>3.3333333333333333E-2</v>
      </c>
      <c r="O70" s="619">
        <f t="shared" si="4"/>
        <v>3.3333333333333333E-2</v>
      </c>
      <c r="P70" s="619">
        <f t="shared" si="5"/>
        <v>3.3333333333333333E-2</v>
      </c>
      <c r="Q70" s="619">
        <f t="shared" si="6"/>
        <v>3.3333333333333333E-2</v>
      </c>
      <c r="R70" s="619">
        <f t="shared" si="7"/>
        <v>3.3333333333333333E-2</v>
      </c>
      <c r="S70" s="619">
        <f t="shared" si="8"/>
        <v>3.3333333333333333E-2</v>
      </c>
      <c r="T70" s="619">
        <f t="shared" si="9"/>
        <v>3.3333333333333333E-2</v>
      </c>
    </row>
    <row r="71" spans="2:20" ht="43.2" x14ac:dyDescent="0.3">
      <c r="B71" s="618">
        <v>64</v>
      </c>
      <c r="C71" s="8" t="s">
        <v>2040</v>
      </c>
      <c r="D71" s="8" t="s">
        <v>2244</v>
      </c>
      <c r="E71" s="8" t="s">
        <v>2276</v>
      </c>
      <c r="F71" s="8">
        <v>26</v>
      </c>
      <c r="G71" s="301">
        <v>1</v>
      </c>
      <c r="H71" s="301">
        <v>1</v>
      </c>
      <c r="I71" s="301">
        <v>1</v>
      </c>
      <c r="J71" s="301">
        <v>1</v>
      </c>
      <c r="K71" s="301">
        <v>1</v>
      </c>
      <c r="L71" s="301">
        <v>1</v>
      </c>
      <c r="M71" s="301">
        <v>1</v>
      </c>
      <c r="N71" s="619">
        <f t="shared" si="3"/>
        <v>3.8461538461538464E-2</v>
      </c>
      <c r="O71" s="619">
        <f t="shared" si="4"/>
        <v>3.8461538461538464E-2</v>
      </c>
      <c r="P71" s="619">
        <f t="shared" si="5"/>
        <v>3.8461538461538464E-2</v>
      </c>
      <c r="Q71" s="619">
        <f t="shared" si="6"/>
        <v>3.8461538461538464E-2</v>
      </c>
      <c r="R71" s="619">
        <f t="shared" si="7"/>
        <v>3.8461538461538464E-2</v>
      </c>
      <c r="S71" s="619">
        <f t="shared" si="8"/>
        <v>3.8461538461538464E-2</v>
      </c>
      <c r="T71" s="619">
        <f t="shared" si="9"/>
        <v>3.8461538461538464E-2</v>
      </c>
    </row>
    <row r="72" spans="2:20" ht="43.2" x14ac:dyDescent="0.3">
      <c r="B72" s="618">
        <v>65</v>
      </c>
      <c r="C72" s="688" t="s">
        <v>2222</v>
      </c>
      <c r="D72" s="688" t="s">
        <v>2208</v>
      </c>
      <c r="E72" s="688" t="s">
        <v>2290</v>
      </c>
      <c r="F72" s="688">
        <v>65</v>
      </c>
      <c r="G72" s="301">
        <v>1</v>
      </c>
      <c r="H72" s="301">
        <v>1</v>
      </c>
      <c r="I72" s="301">
        <v>1</v>
      </c>
      <c r="J72" s="301">
        <v>1</v>
      </c>
      <c r="K72" s="301">
        <v>1</v>
      </c>
      <c r="L72" s="301">
        <v>1</v>
      </c>
      <c r="M72" s="301">
        <v>1</v>
      </c>
      <c r="N72" s="619">
        <f t="shared" si="3"/>
        <v>1.5384615384615385E-2</v>
      </c>
      <c r="O72" s="619">
        <f t="shared" si="4"/>
        <v>1.5384615384615385E-2</v>
      </c>
      <c r="P72" s="619">
        <f t="shared" si="5"/>
        <v>1.5384615384615385E-2</v>
      </c>
      <c r="Q72" s="619">
        <f t="shared" si="6"/>
        <v>1.5384615384615385E-2</v>
      </c>
      <c r="R72" s="619">
        <f t="shared" si="7"/>
        <v>1.5384615384615385E-2</v>
      </c>
      <c r="S72" s="619">
        <f t="shared" si="8"/>
        <v>1.5384615384615385E-2</v>
      </c>
      <c r="T72" s="619">
        <f t="shared" si="9"/>
        <v>1.5384615384615385E-2</v>
      </c>
    </row>
    <row r="73" spans="2:20" ht="43.2" x14ac:dyDescent="0.3">
      <c r="B73" s="618">
        <v>66</v>
      </c>
      <c r="C73" s="8" t="s">
        <v>1885</v>
      </c>
      <c r="D73" s="8" t="s">
        <v>2241</v>
      </c>
      <c r="E73" s="8" t="s">
        <v>2291</v>
      </c>
      <c r="F73" s="8">
        <v>51</v>
      </c>
      <c r="G73" s="301">
        <v>1</v>
      </c>
      <c r="H73" s="301">
        <v>1</v>
      </c>
      <c r="I73" s="301">
        <v>1</v>
      </c>
      <c r="J73" s="301">
        <v>1</v>
      </c>
      <c r="K73" s="301">
        <v>1</v>
      </c>
      <c r="L73" s="301">
        <v>1</v>
      </c>
      <c r="M73" s="301">
        <v>1</v>
      </c>
      <c r="N73" s="619">
        <f t="shared" si="3"/>
        <v>1.9607843137254902E-2</v>
      </c>
      <c r="O73" s="619">
        <f t="shared" si="4"/>
        <v>1.9607843137254902E-2</v>
      </c>
      <c r="P73" s="619">
        <f t="shared" si="5"/>
        <v>1.9607843137254902E-2</v>
      </c>
      <c r="Q73" s="619">
        <f t="shared" si="6"/>
        <v>1.9607843137254902E-2</v>
      </c>
      <c r="R73" s="619">
        <f t="shared" si="7"/>
        <v>1.9607843137254902E-2</v>
      </c>
      <c r="S73" s="619">
        <f t="shared" si="8"/>
        <v>1.9607843137254902E-2</v>
      </c>
      <c r="T73" s="619">
        <f t="shared" si="9"/>
        <v>1.9607843137254902E-2</v>
      </c>
    </row>
    <row r="74" spans="2:20" ht="43.2" x14ac:dyDescent="0.3">
      <c r="B74" s="618">
        <v>67</v>
      </c>
      <c r="C74" s="8" t="s">
        <v>1885</v>
      </c>
      <c r="D74" s="8" t="s">
        <v>2242</v>
      </c>
      <c r="E74" s="8" t="s">
        <v>2270</v>
      </c>
      <c r="F74" s="8">
        <v>30</v>
      </c>
      <c r="G74" s="301">
        <v>1</v>
      </c>
      <c r="H74" s="301">
        <v>1</v>
      </c>
      <c r="I74" s="301">
        <v>1</v>
      </c>
      <c r="J74" s="301">
        <v>1</v>
      </c>
      <c r="K74" s="301">
        <v>1</v>
      </c>
      <c r="L74" s="301">
        <v>1</v>
      </c>
      <c r="M74" s="301">
        <v>1</v>
      </c>
      <c r="N74" s="619">
        <f t="shared" si="3"/>
        <v>3.3333333333333333E-2</v>
      </c>
      <c r="O74" s="619">
        <f t="shared" si="4"/>
        <v>3.3333333333333333E-2</v>
      </c>
      <c r="P74" s="619">
        <f t="shared" si="5"/>
        <v>3.3333333333333333E-2</v>
      </c>
      <c r="Q74" s="619">
        <f t="shared" si="6"/>
        <v>3.3333333333333333E-2</v>
      </c>
      <c r="R74" s="619">
        <f t="shared" si="7"/>
        <v>3.3333333333333333E-2</v>
      </c>
      <c r="S74" s="619">
        <f t="shared" si="8"/>
        <v>3.3333333333333333E-2</v>
      </c>
      <c r="T74" s="619">
        <f t="shared" si="9"/>
        <v>3.3333333333333333E-2</v>
      </c>
    </row>
    <row r="75" spans="2:20" ht="43.2" x14ac:dyDescent="0.3">
      <c r="B75" s="618">
        <v>68</v>
      </c>
      <c r="C75" s="8" t="s">
        <v>1885</v>
      </c>
      <c r="D75" s="8" t="s">
        <v>2244</v>
      </c>
      <c r="E75" s="8" t="s">
        <v>2292</v>
      </c>
      <c r="F75" s="8">
        <v>29</v>
      </c>
      <c r="G75" s="301">
        <v>1</v>
      </c>
      <c r="H75" s="301">
        <v>1</v>
      </c>
      <c r="I75" s="301">
        <v>1</v>
      </c>
      <c r="J75" s="301">
        <v>1</v>
      </c>
      <c r="K75" s="301">
        <v>1</v>
      </c>
      <c r="L75" s="301">
        <v>1</v>
      </c>
      <c r="M75" s="301">
        <v>1</v>
      </c>
      <c r="N75" s="619">
        <f t="shared" si="3"/>
        <v>3.4482758620689655E-2</v>
      </c>
      <c r="O75" s="619">
        <f t="shared" si="4"/>
        <v>3.4482758620689655E-2</v>
      </c>
      <c r="P75" s="619">
        <f t="shared" si="5"/>
        <v>3.4482758620689655E-2</v>
      </c>
      <c r="Q75" s="619">
        <f t="shared" si="6"/>
        <v>3.4482758620689655E-2</v>
      </c>
      <c r="R75" s="619">
        <f t="shared" si="7"/>
        <v>3.4482758620689655E-2</v>
      </c>
      <c r="S75" s="619">
        <f t="shared" si="8"/>
        <v>3.4482758620689655E-2</v>
      </c>
      <c r="T75" s="619">
        <f t="shared" si="9"/>
        <v>3.4482758620689655E-2</v>
      </c>
    </row>
    <row r="76" spans="2:20" ht="43.2" x14ac:dyDescent="0.3">
      <c r="B76" s="618">
        <v>69</v>
      </c>
      <c r="C76" s="8" t="s">
        <v>1885</v>
      </c>
      <c r="D76" s="8" t="s">
        <v>2247</v>
      </c>
      <c r="E76" s="8" t="s">
        <v>2293</v>
      </c>
      <c r="F76" s="8">
        <v>50</v>
      </c>
      <c r="G76" s="301">
        <v>1</v>
      </c>
      <c r="H76" s="301">
        <v>1</v>
      </c>
      <c r="I76" s="301">
        <v>1</v>
      </c>
      <c r="J76" s="301">
        <v>1</v>
      </c>
      <c r="K76" s="301">
        <v>1</v>
      </c>
      <c r="L76" s="301">
        <v>1</v>
      </c>
      <c r="M76" s="301">
        <v>1</v>
      </c>
      <c r="N76" s="619">
        <f t="shared" si="3"/>
        <v>0.02</v>
      </c>
      <c r="O76" s="619">
        <f t="shared" si="4"/>
        <v>0.02</v>
      </c>
      <c r="P76" s="619">
        <f t="shared" si="5"/>
        <v>0.02</v>
      </c>
      <c r="Q76" s="619">
        <f t="shared" si="6"/>
        <v>0.02</v>
      </c>
      <c r="R76" s="619">
        <f t="shared" si="7"/>
        <v>0.02</v>
      </c>
      <c r="S76" s="619">
        <f t="shared" si="8"/>
        <v>0.02</v>
      </c>
      <c r="T76" s="619">
        <f t="shared" si="9"/>
        <v>0.02</v>
      </c>
    </row>
    <row r="77" spans="2:20" ht="43.2" x14ac:dyDescent="0.3">
      <c r="B77" s="618">
        <v>70</v>
      </c>
      <c r="C77" s="8" t="s">
        <v>1885</v>
      </c>
      <c r="D77" s="8" t="s">
        <v>2249</v>
      </c>
      <c r="E77" s="8" t="s">
        <v>2293</v>
      </c>
      <c r="F77" s="8">
        <v>40</v>
      </c>
      <c r="G77" s="301">
        <v>1</v>
      </c>
      <c r="H77" s="301">
        <v>1</v>
      </c>
      <c r="I77" s="301">
        <v>1</v>
      </c>
      <c r="J77" s="301">
        <v>1</v>
      </c>
      <c r="K77" s="301">
        <v>1</v>
      </c>
      <c r="L77" s="301">
        <v>1</v>
      </c>
      <c r="M77" s="301">
        <v>1</v>
      </c>
      <c r="N77" s="619">
        <f t="shared" si="3"/>
        <v>2.5000000000000001E-2</v>
      </c>
      <c r="O77" s="619">
        <f t="shared" si="4"/>
        <v>2.5000000000000001E-2</v>
      </c>
      <c r="P77" s="619">
        <f t="shared" si="5"/>
        <v>2.5000000000000001E-2</v>
      </c>
      <c r="Q77" s="619">
        <f t="shared" si="6"/>
        <v>2.5000000000000001E-2</v>
      </c>
      <c r="R77" s="619">
        <f t="shared" si="7"/>
        <v>2.5000000000000001E-2</v>
      </c>
      <c r="S77" s="619">
        <f t="shared" si="8"/>
        <v>2.5000000000000001E-2</v>
      </c>
      <c r="T77" s="619">
        <f t="shared" si="9"/>
        <v>2.5000000000000001E-2</v>
      </c>
    </row>
    <row r="78" spans="2:20" ht="28.8" x14ac:dyDescent="0.3">
      <c r="B78" s="618">
        <v>71</v>
      </c>
      <c r="C78" s="688" t="s">
        <v>2035</v>
      </c>
      <c r="D78" s="688" t="s">
        <v>2207</v>
      </c>
      <c r="E78" s="688" t="s">
        <v>2294</v>
      </c>
      <c r="F78" s="688">
        <v>60</v>
      </c>
      <c r="G78" s="301">
        <v>1</v>
      </c>
      <c r="H78" s="301">
        <v>1</v>
      </c>
      <c r="I78" s="301">
        <v>1</v>
      </c>
      <c r="J78" s="301">
        <v>1</v>
      </c>
      <c r="K78" s="301">
        <v>1</v>
      </c>
      <c r="L78" s="301">
        <v>1</v>
      </c>
      <c r="M78" s="301">
        <v>1</v>
      </c>
      <c r="N78" s="619">
        <f t="shared" ref="N78:N131" si="10">G78/$F78</f>
        <v>1.6666666666666666E-2</v>
      </c>
      <c r="O78" s="619">
        <f t="shared" ref="O78:O131" si="11">H78/$F78</f>
        <v>1.6666666666666666E-2</v>
      </c>
      <c r="P78" s="619">
        <f t="shared" ref="P78:P131" si="12">I78/$F78</f>
        <v>1.6666666666666666E-2</v>
      </c>
      <c r="Q78" s="619">
        <f t="shared" ref="Q78:Q131" si="13">J78/$F78</f>
        <v>1.6666666666666666E-2</v>
      </c>
      <c r="R78" s="619">
        <f t="shared" ref="R78:R131" si="14">K78/$F78</f>
        <v>1.6666666666666666E-2</v>
      </c>
      <c r="S78" s="619">
        <f t="shared" ref="S78:S131" si="15">L78/$F78</f>
        <v>1.6666666666666666E-2</v>
      </c>
      <c r="T78" s="619">
        <f t="shared" ref="T78:T131" si="16">M78/$F78</f>
        <v>1.6666666666666666E-2</v>
      </c>
    </row>
    <row r="79" spans="2:20" ht="43.2" x14ac:dyDescent="0.3">
      <c r="B79" s="618">
        <v>72</v>
      </c>
      <c r="C79" s="688" t="s">
        <v>2035</v>
      </c>
      <c r="D79" s="688" t="s">
        <v>2208</v>
      </c>
      <c r="E79" s="688" t="s">
        <v>2295</v>
      </c>
      <c r="F79" s="688">
        <v>65</v>
      </c>
      <c r="G79" s="301">
        <v>1</v>
      </c>
      <c r="H79" s="301">
        <v>1</v>
      </c>
      <c r="I79" s="301">
        <v>1</v>
      </c>
      <c r="J79" s="301">
        <v>1</v>
      </c>
      <c r="K79" s="301">
        <v>1</v>
      </c>
      <c r="L79" s="301">
        <v>1</v>
      </c>
      <c r="M79" s="301">
        <v>1</v>
      </c>
      <c r="N79" s="619">
        <f t="shared" si="10"/>
        <v>1.5384615384615385E-2</v>
      </c>
      <c r="O79" s="619">
        <f t="shared" si="11"/>
        <v>1.5384615384615385E-2</v>
      </c>
      <c r="P79" s="619">
        <f t="shared" si="12"/>
        <v>1.5384615384615385E-2</v>
      </c>
      <c r="Q79" s="619">
        <f t="shared" si="13"/>
        <v>1.5384615384615385E-2</v>
      </c>
      <c r="R79" s="619">
        <f t="shared" si="14"/>
        <v>1.5384615384615385E-2</v>
      </c>
      <c r="S79" s="619">
        <f t="shared" si="15"/>
        <v>1.5384615384615385E-2</v>
      </c>
      <c r="T79" s="619">
        <f t="shared" si="16"/>
        <v>1.5384615384615385E-2</v>
      </c>
    </row>
    <row r="80" spans="2:20" ht="43.2" x14ac:dyDescent="0.3">
      <c r="B80" s="618">
        <v>73</v>
      </c>
      <c r="C80" s="688" t="s">
        <v>2035</v>
      </c>
      <c r="D80" s="688" t="s">
        <v>2210</v>
      </c>
      <c r="E80" s="688" t="s">
        <v>2296</v>
      </c>
      <c r="F80" s="688">
        <v>59</v>
      </c>
      <c r="G80" s="301">
        <v>1</v>
      </c>
      <c r="H80" s="301">
        <v>1</v>
      </c>
      <c r="I80" s="301">
        <v>1</v>
      </c>
      <c r="J80" s="301">
        <v>1</v>
      </c>
      <c r="K80" s="301">
        <v>1</v>
      </c>
      <c r="L80" s="301">
        <v>1</v>
      </c>
      <c r="M80" s="301">
        <v>1</v>
      </c>
      <c r="N80" s="619">
        <f t="shared" si="10"/>
        <v>1.6949152542372881E-2</v>
      </c>
      <c r="O80" s="619">
        <f t="shared" si="11"/>
        <v>1.6949152542372881E-2</v>
      </c>
      <c r="P80" s="619">
        <f t="shared" si="12"/>
        <v>1.6949152542372881E-2</v>
      </c>
      <c r="Q80" s="619">
        <f t="shared" si="13"/>
        <v>1.6949152542372881E-2</v>
      </c>
      <c r="R80" s="619">
        <f t="shared" si="14"/>
        <v>1.6949152542372881E-2</v>
      </c>
      <c r="S80" s="619">
        <f t="shared" si="15"/>
        <v>1.6949152542372881E-2</v>
      </c>
      <c r="T80" s="619">
        <f t="shared" si="16"/>
        <v>1.6949152542372881E-2</v>
      </c>
    </row>
    <row r="81" spans="2:20" ht="43.2" x14ac:dyDescent="0.3">
      <c r="B81" s="618">
        <v>74</v>
      </c>
      <c r="C81" s="688" t="s">
        <v>2035</v>
      </c>
      <c r="D81" s="688" t="s">
        <v>2211</v>
      </c>
      <c r="E81" s="688" t="s">
        <v>2297</v>
      </c>
      <c r="F81" s="688">
        <v>34</v>
      </c>
      <c r="G81" s="301">
        <v>1</v>
      </c>
      <c r="H81" s="301">
        <v>1</v>
      </c>
      <c r="I81" s="301">
        <v>1</v>
      </c>
      <c r="J81" s="301">
        <v>1</v>
      </c>
      <c r="K81" s="301">
        <v>1</v>
      </c>
      <c r="L81" s="301">
        <v>1</v>
      </c>
      <c r="M81" s="301">
        <v>1</v>
      </c>
      <c r="N81" s="619">
        <f t="shared" si="10"/>
        <v>2.9411764705882353E-2</v>
      </c>
      <c r="O81" s="619">
        <f t="shared" si="11"/>
        <v>2.9411764705882353E-2</v>
      </c>
      <c r="P81" s="619">
        <f t="shared" si="12"/>
        <v>2.9411764705882353E-2</v>
      </c>
      <c r="Q81" s="619">
        <f t="shared" si="13"/>
        <v>2.9411764705882353E-2</v>
      </c>
      <c r="R81" s="619">
        <f t="shared" si="14"/>
        <v>2.9411764705882353E-2</v>
      </c>
      <c r="S81" s="619">
        <f t="shared" si="15"/>
        <v>2.9411764705882353E-2</v>
      </c>
      <c r="T81" s="619">
        <f t="shared" si="16"/>
        <v>2.9411764705882353E-2</v>
      </c>
    </row>
    <row r="82" spans="2:20" ht="28.8" x14ac:dyDescent="0.3">
      <c r="B82" s="618">
        <v>75</v>
      </c>
      <c r="C82" s="688" t="s">
        <v>2035</v>
      </c>
      <c r="D82" s="688" t="s">
        <v>2212</v>
      </c>
      <c r="E82" s="688" t="s">
        <v>2298</v>
      </c>
      <c r="F82" s="688">
        <v>14</v>
      </c>
      <c r="G82" s="301">
        <v>1</v>
      </c>
      <c r="H82" s="301">
        <v>1</v>
      </c>
      <c r="I82" s="301">
        <v>1</v>
      </c>
      <c r="J82" s="301">
        <v>1</v>
      </c>
      <c r="K82" s="301">
        <v>1</v>
      </c>
      <c r="L82" s="301">
        <v>1</v>
      </c>
      <c r="M82" s="301">
        <v>1</v>
      </c>
      <c r="N82" s="619">
        <f t="shared" si="10"/>
        <v>7.1428571428571425E-2</v>
      </c>
      <c r="O82" s="619">
        <f t="shared" si="11"/>
        <v>7.1428571428571425E-2</v>
      </c>
      <c r="P82" s="619">
        <f t="shared" si="12"/>
        <v>7.1428571428571425E-2</v>
      </c>
      <c r="Q82" s="619">
        <f t="shared" si="13"/>
        <v>7.1428571428571425E-2</v>
      </c>
      <c r="R82" s="619">
        <f t="shared" si="14"/>
        <v>7.1428571428571425E-2</v>
      </c>
      <c r="S82" s="619">
        <f t="shared" si="15"/>
        <v>7.1428571428571425E-2</v>
      </c>
      <c r="T82" s="619">
        <f t="shared" si="16"/>
        <v>7.1428571428571425E-2</v>
      </c>
    </row>
    <row r="83" spans="2:20" ht="43.2" x14ac:dyDescent="0.3">
      <c r="B83" s="618">
        <v>76</v>
      </c>
      <c r="C83" s="688" t="s">
        <v>2035</v>
      </c>
      <c r="D83" s="688" t="s">
        <v>2250</v>
      </c>
      <c r="E83" s="688" t="s">
        <v>2295</v>
      </c>
      <c r="F83" s="688">
        <v>45</v>
      </c>
      <c r="G83" s="301">
        <v>1</v>
      </c>
      <c r="H83" s="301">
        <v>1</v>
      </c>
      <c r="I83" s="301">
        <v>1</v>
      </c>
      <c r="J83" s="301">
        <v>1</v>
      </c>
      <c r="K83" s="301">
        <v>1</v>
      </c>
      <c r="L83" s="301">
        <v>1</v>
      </c>
      <c r="M83" s="301">
        <v>1</v>
      </c>
      <c r="N83" s="619">
        <f t="shared" si="10"/>
        <v>2.2222222222222223E-2</v>
      </c>
      <c r="O83" s="619">
        <f t="shared" si="11"/>
        <v>2.2222222222222223E-2</v>
      </c>
      <c r="P83" s="619">
        <f t="shared" si="12"/>
        <v>2.2222222222222223E-2</v>
      </c>
      <c r="Q83" s="619">
        <f t="shared" si="13"/>
        <v>2.2222222222222223E-2</v>
      </c>
      <c r="R83" s="619">
        <f t="shared" si="14"/>
        <v>2.2222222222222223E-2</v>
      </c>
      <c r="S83" s="619">
        <f t="shared" si="15"/>
        <v>2.2222222222222223E-2</v>
      </c>
      <c r="T83" s="619">
        <f t="shared" si="16"/>
        <v>2.2222222222222223E-2</v>
      </c>
    </row>
    <row r="84" spans="2:20" ht="43.2" x14ac:dyDescent="0.3">
      <c r="B84" s="618">
        <v>77</v>
      </c>
      <c r="C84" s="688" t="s">
        <v>2035</v>
      </c>
      <c r="D84" s="688" t="s">
        <v>2251</v>
      </c>
      <c r="E84" s="688" t="s">
        <v>2299</v>
      </c>
      <c r="F84" s="688">
        <v>75</v>
      </c>
      <c r="G84" s="301">
        <v>1</v>
      </c>
      <c r="H84" s="301">
        <v>1</v>
      </c>
      <c r="I84" s="301">
        <v>1</v>
      </c>
      <c r="J84" s="301">
        <v>1</v>
      </c>
      <c r="K84" s="301">
        <v>1</v>
      </c>
      <c r="L84" s="301">
        <v>1</v>
      </c>
      <c r="M84" s="301">
        <v>1</v>
      </c>
      <c r="N84" s="619">
        <f t="shared" si="10"/>
        <v>1.3333333333333334E-2</v>
      </c>
      <c r="O84" s="619">
        <f t="shared" si="11"/>
        <v>1.3333333333333334E-2</v>
      </c>
      <c r="P84" s="619">
        <f t="shared" si="12"/>
        <v>1.3333333333333334E-2</v>
      </c>
      <c r="Q84" s="619">
        <f t="shared" si="13"/>
        <v>1.3333333333333334E-2</v>
      </c>
      <c r="R84" s="619">
        <f t="shared" si="14"/>
        <v>1.3333333333333334E-2</v>
      </c>
      <c r="S84" s="619">
        <f t="shared" si="15"/>
        <v>1.3333333333333334E-2</v>
      </c>
      <c r="T84" s="619">
        <f t="shared" si="16"/>
        <v>1.3333333333333334E-2</v>
      </c>
    </row>
    <row r="85" spans="2:20" ht="43.2" x14ac:dyDescent="0.3">
      <c r="B85" s="618">
        <v>78</v>
      </c>
      <c r="C85" s="688" t="s">
        <v>2223</v>
      </c>
      <c r="D85" s="688" t="s">
        <v>2252</v>
      </c>
      <c r="E85" s="688" t="s">
        <v>2300</v>
      </c>
      <c r="F85" s="688">
        <v>64</v>
      </c>
      <c r="G85" s="301">
        <v>1</v>
      </c>
      <c r="H85" s="301">
        <v>1</v>
      </c>
      <c r="I85" s="301">
        <v>1</v>
      </c>
      <c r="J85" s="301">
        <v>1</v>
      </c>
      <c r="K85" s="301">
        <v>1</v>
      </c>
      <c r="L85" s="301">
        <v>1</v>
      </c>
      <c r="M85" s="301">
        <v>1</v>
      </c>
      <c r="N85" s="619">
        <f t="shared" si="10"/>
        <v>1.5625E-2</v>
      </c>
      <c r="O85" s="619">
        <f t="shared" si="11"/>
        <v>1.5625E-2</v>
      </c>
      <c r="P85" s="619">
        <f t="shared" si="12"/>
        <v>1.5625E-2</v>
      </c>
      <c r="Q85" s="619">
        <f t="shared" si="13"/>
        <v>1.5625E-2</v>
      </c>
      <c r="R85" s="619">
        <f t="shared" si="14"/>
        <v>1.5625E-2</v>
      </c>
      <c r="S85" s="619">
        <f t="shared" si="15"/>
        <v>1.5625E-2</v>
      </c>
      <c r="T85" s="619">
        <f t="shared" si="16"/>
        <v>1.5625E-2</v>
      </c>
    </row>
    <row r="86" spans="2:20" ht="43.2" x14ac:dyDescent="0.3">
      <c r="B86" s="618">
        <v>79</v>
      </c>
      <c r="C86" s="688" t="s">
        <v>2036</v>
      </c>
      <c r="D86" s="688" t="s">
        <v>2248</v>
      </c>
      <c r="E86" s="688" t="s">
        <v>2301</v>
      </c>
      <c r="F86" s="688">
        <v>60</v>
      </c>
      <c r="G86" s="301">
        <v>1</v>
      </c>
      <c r="H86" s="301">
        <v>1</v>
      </c>
      <c r="I86" s="301">
        <v>1</v>
      </c>
      <c r="J86" s="301">
        <v>1</v>
      </c>
      <c r="K86" s="301">
        <v>1</v>
      </c>
      <c r="L86" s="301">
        <v>1</v>
      </c>
      <c r="M86" s="301">
        <v>1</v>
      </c>
      <c r="N86" s="619">
        <f t="shared" si="10"/>
        <v>1.6666666666666666E-2</v>
      </c>
      <c r="O86" s="619">
        <f t="shared" si="11"/>
        <v>1.6666666666666666E-2</v>
      </c>
      <c r="P86" s="619">
        <f t="shared" si="12"/>
        <v>1.6666666666666666E-2</v>
      </c>
      <c r="Q86" s="619">
        <f t="shared" si="13"/>
        <v>1.6666666666666666E-2</v>
      </c>
      <c r="R86" s="619">
        <f t="shared" si="14"/>
        <v>1.6666666666666666E-2</v>
      </c>
      <c r="S86" s="619">
        <f t="shared" si="15"/>
        <v>1.6666666666666666E-2</v>
      </c>
      <c r="T86" s="619">
        <f t="shared" si="16"/>
        <v>1.6666666666666666E-2</v>
      </c>
    </row>
    <row r="87" spans="2:20" ht="72" x14ac:dyDescent="0.3">
      <c r="B87" s="618">
        <v>80</v>
      </c>
      <c r="C87" s="688" t="s">
        <v>2036</v>
      </c>
      <c r="D87" s="688" t="s">
        <v>2245</v>
      </c>
      <c r="E87" s="688" t="s">
        <v>2302</v>
      </c>
      <c r="F87" s="688">
        <v>66</v>
      </c>
      <c r="G87" s="301">
        <v>1</v>
      </c>
      <c r="H87" s="301">
        <v>1</v>
      </c>
      <c r="I87" s="301">
        <v>1</v>
      </c>
      <c r="J87" s="301">
        <v>1</v>
      </c>
      <c r="K87" s="301">
        <v>1</v>
      </c>
      <c r="L87" s="301">
        <v>1</v>
      </c>
      <c r="M87" s="301">
        <v>1</v>
      </c>
      <c r="N87" s="619">
        <f t="shared" si="10"/>
        <v>1.5151515151515152E-2</v>
      </c>
      <c r="O87" s="619">
        <f t="shared" si="11"/>
        <v>1.5151515151515152E-2</v>
      </c>
      <c r="P87" s="619">
        <f t="shared" si="12"/>
        <v>1.5151515151515152E-2</v>
      </c>
      <c r="Q87" s="619">
        <f t="shared" si="13"/>
        <v>1.5151515151515152E-2</v>
      </c>
      <c r="R87" s="619">
        <f t="shared" si="14"/>
        <v>1.5151515151515152E-2</v>
      </c>
      <c r="S87" s="619">
        <f t="shared" si="15"/>
        <v>1.5151515151515152E-2</v>
      </c>
      <c r="T87" s="619">
        <f t="shared" si="16"/>
        <v>1.5151515151515152E-2</v>
      </c>
    </row>
    <row r="88" spans="2:20" ht="43.2" x14ac:dyDescent="0.3">
      <c r="B88" s="618">
        <v>81</v>
      </c>
      <c r="C88" s="688" t="s">
        <v>2036</v>
      </c>
      <c r="D88" s="688" t="s">
        <v>2253</v>
      </c>
      <c r="E88" s="688" t="s">
        <v>2303</v>
      </c>
      <c r="F88" s="688">
        <v>19</v>
      </c>
      <c r="G88" s="301">
        <v>1</v>
      </c>
      <c r="H88" s="301">
        <v>1</v>
      </c>
      <c r="I88" s="301">
        <v>1</v>
      </c>
      <c r="J88" s="301">
        <v>1</v>
      </c>
      <c r="K88" s="301">
        <v>1</v>
      </c>
      <c r="L88" s="301">
        <v>1</v>
      </c>
      <c r="M88" s="301">
        <v>1</v>
      </c>
      <c r="N88" s="619">
        <f t="shared" si="10"/>
        <v>5.2631578947368418E-2</v>
      </c>
      <c r="O88" s="619">
        <f t="shared" si="11"/>
        <v>5.2631578947368418E-2</v>
      </c>
      <c r="P88" s="619">
        <f t="shared" si="12"/>
        <v>5.2631578947368418E-2</v>
      </c>
      <c r="Q88" s="619">
        <f t="shared" si="13"/>
        <v>5.2631578947368418E-2</v>
      </c>
      <c r="R88" s="619">
        <f t="shared" si="14"/>
        <v>5.2631578947368418E-2</v>
      </c>
      <c r="S88" s="619">
        <f t="shared" si="15"/>
        <v>5.2631578947368418E-2</v>
      </c>
      <c r="T88" s="619">
        <f t="shared" si="16"/>
        <v>5.2631578947368418E-2</v>
      </c>
    </row>
    <row r="89" spans="2:20" ht="57.6" x14ac:dyDescent="0.3">
      <c r="B89" s="618">
        <v>82</v>
      </c>
      <c r="C89" s="8" t="s">
        <v>2224</v>
      </c>
      <c r="D89" s="8" t="s">
        <v>2241</v>
      </c>
      <c r="E89" s="8" t="s">
        <v>2281</v>
      </c>
      <c r="F89" s="8">
        <v>6</v>
      </c>
      <c r="G89" s="301">
        <v>1</v>
      </c>
      <c r="H89" s="301">
        <v>1</v>
      </c>
      <c r="I89" s="301">
        <v>1</v>
      </c>
      <c r="J89" s="301">
        <v>1</v>
      </c>
      <c r="K89" s="301">
        <v>1</v>
      </c>
      <c r="L89" s="301">
        <v>1</v>
      </c>
      <c r="M89" s="301">
        <v>1</v>
      </c>
      <c r="N89" s="619">
        <f t="shared" si="10"/>
        <v>0.16666666666666666</v>
      </c>
      <c r="O89" s="619">
        <f t="shared" si="11"/>
        <v>0.16666666666666666</v>
      </c>
      <c r="P89" s="619">
        <f t="shared" si="12"/>
        <v>0.16666666666666666</v>
      </c>
      <c r="Q89" s="619">
        <f t="shared" si="13"/>
        <v>0.16666666666666666</v>
      </c>
      <c r="R89" s="619">
        <f t="shared" si="14"/>
        <v>0.16666666666666666</v>
      </c>
      <c r="S89" s="619">
        <f t="shared" si="15"/>
        <v>0.16666666666666666</v>
      </c>
      <c r="T89" s="619">
        <f t="shared" si="16"/>
        <v>0.16666666666666666</v>
      </c>
    </row>
    <row r="90" spans="2:20" ht="57.6" x14ac:dyDescent="0.3">
      <c r="B90" s="618">
        <v>83</v>
      </c>
      <c r="C90" s="8" t="s">
        <v>2041</v>
      </c>
      <c r="D90" s="8" t="s">
        <v>2241</v>
      </c>
      <c r="E90" s="8" t="s">
        <v>2289</v>
      </c>
      <c r="F90" s="8">
        <v>38</v>
      </c>
      <c r="G90" s="301">
        <v>1</v>
      </c>
      <c r="H90" s="301">
        <v>1</v>
      </c>
      <c r="I90" s="301">
        <v>1</v>
      </c>
      <c r="J90" s="301">
        <v>1</v>
      </c>
      <c r="K90" s="301">
        <v>1</v>
      </c>
      <c r="L90" s="301">
        <v>1</v>
      </c>
      <c r="M90" s="301">
        <v>1</v>
      </c>
      <c r="N90" s="619">
        <f t="shared" si="10"/>
        <v>2.6315789473684209E-2</v>
      </c>
      <c r="O90" s="619">
        <f t="shared" si="11"/>
        <v>2.6315789473684209E-2</v>
      </c>
      <c r="P90" s="619">
        <f t="shared" si="12"/>
        <v>2.6315789473684209E-2</v>
      </c>
      <c r="Q90" s="619">
        <f t="shared" si="13"/>
        <v>2.6315789473684209E-2</v>
      </c>
      <c r="R90" s="619">
        <f t="shared" si="14"/>
        <v>2.6315789473684209E-2</v>
      </c>
      <c r="S90" s="619">
        <f t="shared" si="15"/>
        <v>2.6315789473684209E-2</v>
      </c>
      <c r="T90" s="619">
        <f t="shared" si="16"/>
        <v>2.6315789473684209E-2</v>
      </c>
    </row>
    <row r="91" spans="2:20" ht="43.2" x14ac:dyDescent="0.3">
      <c r="B91" s="618">
        <v>84</v>
      </c>
      <c r="C91" s="8" t="s">
        <v>2041</v>
      </c>
      <c r="D91" s="8" t="s">
        <v>2242</v>
      </c>
      <c r="E91" s="8" t="s">
        <v>2270</v>
      </c>
      <c r="F91" s="8">
        <v>19</v>
      </c>
      <c r="G91" s="301">
        <v>1</v>
      </c>
      <c r="H91" s="301">
        <v>1</v>
      </c>
      <c r="I91" s="301">
        <v>1</v>
      </c>
      <c r="J91" s="301">
        <v>1</v>
      </c>
      <c r="K91" s="301">
        <v>1</v>
      </c>
      <c r="L91" s="301">
        <v>1</v>
      </c>
      <c r="M91" s="301">
        <v>1</v>
      </c>
      <c r="N91" s="619">
        <f t="shared" si="10"/>
        <v>5.2631578947368418E-2</v>
      </c>
      <c r="O91" s="619">
        <f t="shared" si="11"/>
        <v>5.2631578947368418E-2</v>
      </c>
      <c r="P91" s="619">
        <f t="shared" si="12"/>
        <v>5.2631578947368418E-2</v>
      </c>
      <c r="Q91" s="619">
        <f t="shared" si="13"/>
        <v>5.2631578947368418E-2</v>
      </c>
      <c r="R91" s="619">
        <f t="shared" si="14"/>
        <v>5.2631578947368418E-2</v>
      </c>
      <c r="S91" s="619">
        <f t="shared" si="15"/>
        <v>5.2631578947368418E-2</v>
      </c>
      <c r="T91" s="619">
        <f t="shared" si="16"/>
        <v>5.2631578947368418E-2</v>
      </c>
    </row>
    <row r="92" spans="2:20" ht="57.6" x14ac:dyDescent="0.3">
      <c r="B92" s="618">
        <v>85</v>
      </c>
      <c r="C92" s="8" t="s">
        <v>2041</v>
      </c>
      <c r="D92" s="8" t="s">
        <v>2244</v>
      </c>
      <c r="E92" s="8" t="s">
        <v>2304</v>
      </c>
      <c r="F92" s="8">
        <v>45</v>
      </c>
      <c r="G92" s="301">
        <v>1</v>
      </c>
      <c r="H92" s="301">
        <v>1</v>
      </c>
      <c r="I92" s="301">
        <v>1</v>
      </c>
      <c r="J92" s="301">
        <v>1</v>
      </c>
      <c r="K92" s="301">
        <v>1</v>
      </c>
      <c r="L92" s="301">
        <v>1</v>
      </c>
      <c r="M92" s="301">
        <v>1</v>
      </c>
      <c r="N92" s="619">
        <f t="shared" si="10"/>
        <v>2.2222222222222223E-2</v>
      </c>
      <c r="O92" s="619">
        <f t="shared" si="11"/>
        <v>2.2222222222222223E-2</v>
      </c>
      <c r="P92" s="619">
        <f t="shared" si="12"/>
        <v>2.2222222222222223E-2</v>
      </c>
      <c r="Q92" s="619">
        <f t="shared" si="13"/>
        <v>2.2222222222222223E-2</v>
      </c>
      <c r="R92" s="619">
        <f t="shared" si="14"/>
        <v>2.2222222222222223E-2</v>
      </c>
      <c r="S92" s="619">
        <f t="shared" si="15"/>
        <v>2.2222222222222223E-2</v>
      </c>
      <c r="T92" s="619">
        <f t="shared" si="16"/>
        <v>2.2222222222222223E-2</v>
      </c>
    </row>
    <row r="93" spans="2:20" ht="43.2" x14ac:dyDescent="0.3">
      <c r="B93" s="618">
        <v>86</v>
      </c>
      <c r="C93" s="8" t="s">
        <v>2041</v>
      </c>
      <c r="D93" s="8" t="s">
        <v>2247</v>
      </c>
      <c r="E93" s="8" t="s">
        <v>2272</v>
      </c>
      <c r="F93" s="8">
        <v>20</v>
      </c>
      <c r="G93" s="301">
        <v>1</v>
      </c>
      <c r="H93" s="301">
        <v>1</v>
      </c>
      <c r="I93" s="301">
        <v>1</v>
      </c>
      <c r="J93" s="301">
        <v>1</v>
      </c>
      <c r="K93" s="301">
        <v>1</v>
      </c>
      <c r="L93" s="301">
        <v>1</v>
      </c>
      <c r="M93" s="301">
        <v>1</v>
      </c>
      <c r="N93" s="619">
        <f t="shared" si="10"/>
        <v>0.05</v>
      </c>
      <c r="O93" s="619">
        <f t="shared" si="11"/>
        <v>0.05</v>
      </c>
      <c r="P93" s="619">
        <f t="shared" si="12"/>
        <v>0.05</v>
      </c>
      <c r="Q93" s="619">
        <f t="shared" si="13"/>
        <v>0.05</v>
      </c>
      <c r="R93" s="619">
        <f t="shared" si="14"/>
        <v>0.05</v>
      </c>
      <c r="S93" s="619">
        <f t="shared" si="15"/>
        <v>0.05</v>
      </c>
      <c r="T93" s="619">
        <f t="shared" si="16"/>
        <v>0.05</v>
      </c>
    </row>
    <row r="94" spans="2:20" ht="28.8" x14ac:dyDescent="0.3">
      <c r="B94" s="618">
        <v>87</v>
      </c>
      <c r="C94" s="700" t="s">
        <v>2047</v>
      </c>
      <c r="D94" s="700" t="s">
        <v>2240</v>
      </c>
      <c r="E94" s="700"/>
      <c r="F94" s="700">
        <v>36</v>
      </c>
      <c r="G94" s="301">
        <v>1</v>
      </c>
      <c r="H94" s="301">
        <v>1</v>
      </c>
      <c r="I94" s="301">
        <v>1</v>
      </c>
      <c r="J94" s="301">
        <v>1</v>
      </c>
      <c r="K94" s="301">
        <v>1</v>
      </c>
      <c r="L94" s="301">
        <v>1</v>
      </c>
      <c r="M94" s="301">
        <v>1</v>
      </c>
      <c r="N94" s="619">
        <f t="shared" si="10"/>
        <v>2.7777777777777776E-2</v>
      </c>
      <c r="O94" s="619">
        <f t="shared" si="11"/>
        <v>2.7777777777777776E-2</v>
      </c>
      <c r="P94" s="619">
        <f t="shared" si="12"/>
        <v>2.7777777777777776E-2</v>
      </c>
      <c r="Q94" s="619">
        <f t="shared" si="13"/>
        <v>2.7777777777777776E-2</v>
      </c>
      <c r="R94" s="619">
        <f t="shared" si="14"/>
        <v>2.7777777777777776E-2</v>
      </c>
      <c r="S94" s="619">
        <f t="shared" si="15"/>
        <v>2.7777777777777776E-2</v>
      </c>
      <c r="T94" s="619">
        <f t="shared" si="16"/>
        <v>2.7777777777777776E-2</v>
      </c>
    </row>
    <row r="95" spans="2:20" ht="43.2" x14ac:dyDescent="0.3">
      <c r="B95" s="618">
        <v>88</v>
      </c>
      <c r="C95" s="8" t="s">
        <v>2047</v>
      </c>
      <c r="D95" s="8" t="s">
        <v>2241</v>
      </c>
      <c r="E95" s="8" t="s">
        <v>2275</v>
      </c>
      <c r="F95" s="8">
        <v>41</v>
      </c>
      <c r="G95" s="301">
        <v>1</v>
      </c>
      <c r="H95" s="301">
        <v>1</v>
      </c>
      <c r="I95" s="301">
        <v>1</v>
      </c>
      <c r="J95" s="301">
        <v>1</v>
      </c>
      <c r="K95" s="301">
        <v>1</v>
      </c>
      <c r="L95" s="301">
        <v>1</v>
      </c>
      <c r="M95" s="301">
        <v>1</v>
      </c>
      <c r="N95" s="619">
        <f t="shared" si="10"/>
        <v>2.4390243902439025E-2</v>
      </c>
      <c r="O95" s="619">
        <f t="shared" si="11"/>
        <v>2.4390243902439025E-2</v>
      </c>
      <c r="P95" s="619">
        <f t="shared" si="12"/>
        <v>2.4390243902439025E-2</v>
      </c>
      <c r="Q95" s="619">
        <f t="shared" si="13"/>
        <v>2.4390243902439025E-2</v>
      </c>
      <c r="R95" s="619">
        <f t="shared" si="14"/>
        <v>2.4390243902439025E-2</v>
      </c>
      <c r="S95" s="619">
        <f t="shared" si="15"/>
        <v>2.4390243902439025E-2</v>
      </c>
      <c r="T95" s="619">
        <f t="shared" si="16"/>
        <v>2.4390243902439025E-2</v>
      </c>
    </row>
    <row r="96" spans="2:20" ht="43.2" x14ac:dyDescent="0.3">
      <c r="B96" s="618">
        <v>89</v>
      </c>
      <c r="C96" s="8" t="s">
        <v>2047</v>
      </c>
      <c r="D96" s="8" t="s">
        <v>2242</v>
      </c>
      <c r="E96" s="8" t="s">
        <v>2255</v>
      </c>
      <c r="F96" s="8">
        <v>24</v>
      </c>
      <c r="G96" s="301">
        <v>1</v>
      </c>
      <c r="H96" s="301">
        <v>1</v>
      </c>
      <c r="I96" s="301">
        <v>1</v>
      </c>
      <c r="J96" s="301">
        <v>1</v>
      </c>
      <c r="K96" s="301">
        <v>1</v>
      </c>
      <c r="L96" s="301">
        <v>1</v>
      </c>
      <c r="M96" s="301">
        <v>1</v>
      </c>
      <c r="N96" s="619">
        <f t="shared" si="10"/>
        <v>4.1666666666666664E-2</v>
      </c>
      <c r="O96" s="619">
        <f t="shared" si="11"/>
        <v>4.1666666666666664E-2</v>
      </c>
      <c r="P96" s="619">
        <f t="shared" si="12"/>
        <v>4.1666666666666664E-2</v>
      </c>
      <c r="Q96" s="619">
        <f t="shared" si="13"/>
        <v>4.1666666666666664E-2</v>
      </c>
      <c r="R96" s="619">
        <f t="shared" si="14"/>
        <v>4.1666666666666664E-2</v>
      </c>
      <c r="S96" s="619">
        <f t="shared" si="15"/>
        <v>4.1666666666666664E-2</v>
      </c>
      <c r="T96" s="619">
        <f t="shared" si="16"/>
        <v>4.1666666666666664E-2</v>
      </c>
    </row>
    <row r="97" spans="2:20" ht="28.8" x14ac:dyDescent="0.3">
      <c r="B97" s="618">
        <v>90</v>
      </c>
      <c r="C97" s="700" t="s">
        <v>2225</v>
      </c>
      <c r="D97" s="700" t="s">
        <v>2240</v>
      </c>
      <c r="E97" s="700"/>
      <c r="F97" s="700">
        <v>13</v>
      </c>
      <c r="G97" s="301">
        <v>1</v>
      </c>
      <c r="H97" s="301">
        <v>1</v>
      </c>
      <c r="I97" s="301">
        <v>1</v>
      </c>
      <c r="J97" s="301">
        <v>1</v>
      </c>
      <c r="K97" s="301">
        <v>1</v>
      </c>
      <c r="L97" s="301">
        <v>1</v>
      </c>
      <c r="M97" s="301">
        <v>1</v>
      </c>
      <c r="N97" s="619">
        <f t="shared" si="10"/>
        <v>7.6923076923076927E-2</v>
      </c>
      <c r="O97" s="619">
        <f t="shared" si="11"/>
        <v>7.6923076923076927E-2</v>
      </c>
      <c r="P97" s="619">
        <f t="shared" si="12"/>
        <v>7.6923076923076927E-2</v>
      </c>
      <c r="Q97" s="619">
        <f t="shared" si="13"/>
        <v>7.6923076923076927E-2</v>
      </c>
      <c r="R97" s="619">
        <f t="shared" si="14"/>
        <v>7.6923076923076927E-2</v>
      </c>
      <c r="S97" s="619">
        <f t="shared" si="15"/>
        <v>7.6923076923076927E-2</v>
      </c>
      <c r="T97" s="619">
        <f t="shared" si="16"/>
        <v>7.6923076923076927E-2</v>
      </c>
    </row>
    <row r="98" spans="2:20" ht="43.2" x14ac:dyDescent="0.3">
      <c r="B98" s="618">
        <v>91</v>
      </c>
      <c r="C98" s="8" t="s">
        <v>2225</v>
      </c>
      <c r="D98" s="8" t="s">
        <v>2241</v>
      </c>
      <c r="E98" s="8" t="s">
        <v>2259</v>
      </c>
      <c r="F98" s="8">
        <v>15</v>
      </c>
      <c r="G98" s="301">
        <v>1</v>
      </c>
      <c r="H98" s="301">
        <v>1</v>
      </c>
      <c r="I98" s="301">
        <v>1</v>
      </c>
      <c r="J98" s="301">
        <v>1</v>
      </c>
      <c r="K98" s="301">
        <v>1</v>
      </c>
      <c r="L98" s="301">
        <v>1</v>
      </c>
      <c r="M98" s="301">
        <v>1</v>
      </c>
      <c r="N98" s="619">
        <f t="shared" si="10"/>
        <v>6.6666666666666666E-2</v>
      </c>
      <c r="O98" s="619">
        <f t="shared" si="11"/>
        <v>6.6666666666666666E-2</v>
      </c>
      <c r="P98" s="619">
        <f t="shared" si="12"/>
        <v>6.6666666666666666E-2</v>
      </c>
      <c r="Q98" s="619">
        <f t="shared" si="13"/>
        <v>6.6666666666666666E-2</v>
      </c>
      <c r="R98" s="619">
        <f t="shared" si="14"/>
        <v>6.6666666666666666E-2</v>
      </c>
      <c r="S98" s="619">
        <f t="shared" si="15"/>
        <v>6.6666666666666666E-2</v>
      </c>
      <c r="T98" s="619">
        <f t="shared" si="16"/>
        <v>6.6666666666666666E-2</v>
      </c>
    </row>
    <row r="99" spans="2:20" ht="100.8" x14ac:dyDescent="0.3">
      <c r="B99" s="618">
        <v>92</v>
      </c>
      <c r="C99" s="700" t="s">
        <v>2007</v>
      </c>
      <c r="D99" s="700" t="s">
        <v>2241</v>
      </c>
      <c r="E99" s="700" t="s">
        <v>2305</v>
      </c>
      <c r="F99" s="700">
        <v>72</v>
      </c>
      <c r="G99" s="301">
        <v>1</v>
      </c>
      <c r="H99" s="301">
        <v>1</v>
      </c>
      <c r="I99" s="301">
        <v>1</v>
      </c>
      <c r="J99" s="301">
        <v>1</v>
      </c>
      <c r="K99" s="301">
        <v>1</v>
      </c>
      <c r="L99" s="301">
        <v>1</v>
      </c>
      <c r="M99" s="301">
        <v>1</v>
      </c>
      <c r="N99" s="619">
        <f t="shared" si="10"/>
        <v>1.3888888888888888E-2</v>
      </c>
      <c r="O99" s="619">
        <f t="shared" si="11"/>
        <v>1.3888888888888888E-2</v>
      </c>
      <c r="P99" s="619">
        <f t="shared" si="12"/>
        <v>1.3888888888888888E-2</v>
      </c>
      <c r="Q99" s="619">
        <f t="shared" si="13"/>
        <v>1.3888888888888888E-2</v>
      </c>
      <c r="R99" s="619">
        <f t="shared" si="14"/>
        <v>1.3888888888888888E-2</v>
      </c>
      <c r="S99" s="619">
        <f t="shared" si="15"/>
        <v>1.3888888888888888E-2</v>
      </c>
      <c r="T99" s="619">
        <f t="shared" si="16"/>
        <v>1.3888888888888888E-2</v>
      </c>
    </row>
    <row r="100" spans="2:20" ht="43.2" x14ac:dyDescent="0.3">
      <c r="B100" s="618">
        <v>93</v>
      </c>
      <c r="C100" s="8" t="s">
        <v>2226</v>
      </c>
      <c r="D100" s="8" t="s">
        <v>2242</v>
      </c>
      <c r="E100" s="8" t="s">
        <v>2274</v>
      </c>
      <c r="F100" s="8">
        <v>48</v>
      </c>
      <c r="G100" s="301">
        <v>1</v>
      </c>
      <c r="H100" s="301">
        <v>1</v>
      </c>
      <c r="I100" s="301">
        <v>1</v>
      </c>
      <c r="J100" s="301">
        <v>1</v>
      </c>
      <c r="K100" s="301">
        <v>1</v>
      </c>
      <c r="L100" s="301">
        <v>1</v>
      </c>
      <c r="M100" s="301">
        <v>1</v>
      </c>
      <c r="N100" s="619">
        <f t="shared" si="10"/>
        <v>2.0833333333333332E-2</v>
      </c>
      <c r="O100" s="619">
        <f t="shared" si="11"/>
        <v>2.0833333333333332E-2</v>
      </c>
      <c r="P100" s="619">
        <f t="shared" si="12"/>
        <v>2.0833333333333332E-2</v>
      </c>
      <c r="Q100" s="619">
        <f t="shared" si="13"/>
        <v>2.0833333333333332E-2</v>
      </c>
      <c r="R100" s="619">
        <f t="shared" si="14"/>
        <v>2.0833333333333332E-2</v>
      </c>
      <c r="S100" s="619">
        <f t="shared" si="15"/>
        <v>2.0833333333333332E-2</v>
      </c>
      <c r="T100" s="619">
        <f t="shared" si="16"/>
        <v>2.0833333333333332E-2</v>
      </c>
    </row>
    <row r="101" spans="2:20" ht="57.6" x14ac:dyDescent="0.3">
      <c r="B101" s="618">
        <v>94</v>
      </c>
      <c r="C101" s="8" t="s">
        <v>2031</v>
      </c>
      <c r="D101" s="8" t="s">
        <v>2346</v>
      </c>
      <c r="E101" s="8" t="s">
        <v>2266</v>
      </c>
      <c r="F101" s="8">
        <v>18</v>
      </c>
      <c r="G101" s="301">
        <v>1</v>
      </c>
      <c r="H101" s="301">
        <v>1</v>
      </c>
      <c r="I101" s="301">
        <v>1</v>
      </c>
      <c r="J101" s="301">
        <v>1</v>
      </c>
      <c r="K101" s="301">
        <v>1</v>
      </c>
      <c r="L101" s="301">
        <v>1</v>
      </c>
      <c r="M101" s="301">
        <v>1</v>
      </c>
      <c r="N101" s="619">
        <f t="shared" si="10"/>
        <v>5.5555555555555552E-2</v>
      </c>
      <c r="O101" s="619">
        <f t="shared" si="11"/>
        <v>5.5555555555555552E-2</v>
      </c>
      <c r="P101" s="619">
        <f t="shared" si="12"/>
        <v>5.5555555555555552E-2</v>
      </c>
      <c r="Q101" s="619">
        <f t="shared" si="13"/>
        <v>5.5555555555555552E-2</v>
      </c>
      <c r="R101" s="619">
        <f t="shared" si="14"/>
        <v>5.5555555555555552E-2</v>
      </c>
      <c r="S101" s="619">
        <f t="shared" si="15"/>
        <v>5.5555555555555552E-2</v>
      </c>
      <c r="T101" s="619">
        <f t="shared" si="16"/>
        <v>5.5555555555555552E-2</v>
      </c>
    </row>
    <row r="102" spans="2:20" ht="43.2" x14ac:dyDescent="0.3">
      <c r="B102" s="618">
        <v>95</v>
      </c>
      <c r="C102" s="8" t="s">
        <v>2042</v>
      </c>
      <c r="D102" s="8" t="s">
        <v>2346</v>
      </c>
      <c r="E102" s="8" t="s">
        <v>2254</v>
      </c>
      <c r="F102" s="8">
        <v>27</v>
      </c>
      <c r="G102" s="301">
        <v>1</v>
      </c>
      <c r="H102" s="301">
        <v>1</v>
      </c>
      <c r="I102" s="301">
        <v>1</v>
      </c>
      <c r="J102" s="301">
        <v>1</v>
      </c>
      <c r="K102" s="301">
        <v>1</v>
      </c>
      <c r="L102" s="301">
        <v>1</v>
      </c>
      <c r="M102" s="301">
        <v>1</v>
      </c>
      <c r="N102" s="619">
        <f t="shared" si="10"/>
        <v>3.7037037037037035E-2</v>
      </c>
      <c r="O102" s="619">
        <f t="shared" si="11"/>
        <v>3.7037037037037035E-2</v>
      </c>
      <c r="P102" s="619">
        <f t="shared" si="12"/>
        <v>3.7037037037037035E-2</v>
      </c>
      <c r="Q102" s="619">
        <f t="shared" si="13"/>
        <v>3.7037037037037035E-2</v>
      </c>
      <c r="R102" s="619">
        <f t="shared" si="14"/>
        <v>3.7037037037037035E-2</v>
      </c>
      <c r="S102" s="619">
        <f t="shared" si="15"/>
        <v>3.7037037037037035E-2</v>
      </c>
      <c r="T102" s="619">
        <f t="shared" si="16"/>
        <v>3.7037037037037035E-2</v>
      </c>
    </row>
    <row r="103" spans="2:20" ht="57.6" x14ac:dyDescent="0.3">
      <c r="B103" s="618">
        <v>96</v>
      </c>
      <c r="C103" s="8" t="s">
        <v>2043</v>
      </c>
      <c r="D103" s="8" t="s">
        <v>2346</v>
      </c>
      <c r="E103" s="8" t="s">
        <v>2257</v>
      </c>
      <c r="F103" s="8">
        <v>9</v>
      </c>
      <c r="G103" s="301">
        <v>1</v>
      </c>
      <c r="H103" s="301">
        <v>1</v>
      </c>
      <c r="I103" s="301">
        <v>1</v>
      </c>
      <c r="J103" s="301">
        <v>1</v>
      </c>
      <c r="K103" s="301">
        <v>1</v>
      </c>
      <c r="L103" s="301">
        <v>1</v>
      </c>
      <c r="M103" s="301">
        <v>1</v>
      </c>
      <c r="N103" s="619">
        <f t="shared" si="10"/>
        <v>0.1111111111111111</v>
      </c>
      <c r="O103" s="619">
        <f t="shared" si="11"/>
        <v>0.1111111111111111</v>
      </c>
      <c r="P103" s="619">
        <f t="shared" si="12"/>
        <v>0.1111111111111111</v>
      </c>
      <c r="Q103" s="619">
        <f t="shared" si="13"/>
        <v>0.1111111111111111</v>
      </c>
      <c r="R103" s="619">
        <f t="shared" si="14"/>
        <v>0.1111111111111111</v>
      </c>
      <c r="S103" s="619">
        <f t="shared" si="15"/>
        <v>0.1111111111111111</v>
      </c>
      <c r="T103" s="619">
        <f t="shared" si="16"/>
        <v>0.1111111111111111</v>
      </c>
    </row>
    <row r="104" spans="2:20" ht="43.2" x14ac:dyDescent="0.3">
      <c r="B104" s="618">
        <v>97</v>
      </c>
      <c r="C104" s="8" t="s">
        <v>2037</v>
      </c>
      <c r="D104" s="8" t="s">
        <v>2346</v>
      </c>
      <c r="E104" s="8" t="s">
        <v>2258</v>
      </c>
      <c r="F104" s="8">
        <v>19</v>
      </c>
      <c r="G104" s="301">
        <v>1</v>
      </c>
      <c r="H104" s="301">
        <v>1</v>
      </c>
      <c r="I104" s="301">
        <v>1</v>
      </c>
      <c r="J104" s="301">
        <v>1</v>
      </c>
      <c r="K104" s="301">
        <v>1</v>
      </c>
      <c r="L104" s="301">
        <v>1</v>
      </c>
      <c r="M104" s="301">
        <v>1</v>
      </c>
      <c r="N104" s="619">
        <f t="shared" si="10"/>
        <v>5.2631578947368418E-2</v>
      </c>
      <c r="O104" s="619">
        <f t="shared" si="11"/>
        <v>5.2631578947368418E-2</v>
      </c>
      <c r="P104" s="619">
        <f t="shared" si="12"/>
        <v>5.2631578947368418E-2</v>
      </c>
      <c r="Q104" s="619">
        <f t="shared" si="13"/>
        <v>5.2631578947368418E-2</v>
      </c>
      <c r="R104" s="619">
        <f t="shared" si="14"/>
        <v>5.2631578947368418E-2</v>
      </c>
      <c r="S104" s="619">
        <f t="shared" si="15"/>
        <v>5.2631578947368418E-2</v>
      </c>
      <c r="T104" s="619">
        <f t="shared" si="16"/>
        <v>5.2631578947368418E-2</v>
      </c>
    </row>
    <row r="105" spans="2:20" ht="43.2" x14ac:dyDescent="0.3">
      <c r="B105" s="618">
        <v>98</v>
      </c>
      <c r="C105" s="8" t="s">
        <v>2044</v>
      </c>
      <c r="D105" s="8" t="s">
        <v>2346</v>
      </c>
      <c r="E105" s="8" t="s">
        <v>2265</v>
      </c>
      <c r="F105" s="8">
        <v>28</v>
      </c>
      <c r="G105" s="301">
        <v>1</v>
      </c>
      <c r="H105" s="301">
        <v>1</v>
      </c>
      <c r="I105" s="301">
        <v>1</v>
      </c>
      <c r="J105" s="301">
        <v>1</v>
      </c>
      <c r="K105" s="301">
        <v>1</v>
      </c>
      <c r="L105" s="301">
        <v>1</v>
      </c>
      <c r="M105" s="301">
        <v>1</v>
      </c>
      <c r="N105" s="619">
        <f t="shared" si="10"/>
        <v>3.5714285714285712E-2</v>
      </c>
      <c r="O105" s="619">
        <f t="shared" si="11"/>
        <v>3.5714285714285712E-2</v>
      </c>
      <c r="P105" s="619">
        <f t="shared" si="12"/>
        <v>3.5714285714285712E-2</v>
      </c>
      <c r="Q105" s="619">
        <f t="shared" si="13"/>
        <v>3.5714285714285712E-2</v>
      </c>
      <c r="R105" s="619">
        <f t="shared" si="14"/>
        <v>3.5714285714285712E-2</v>
      </c>
      <c r="S105" s="619">
        <f t="shared" si="15"/>
        <v>3.5714285714285712E-2</v>
      </c>
      <c r="T105" s="619">
        <f t="shared" si="16"/>
        <v>3.5714285714285712E-2</v>
      </c>
    </row>
    <row r="106" spans="2:20" ht="57.6" x14ac:dyDescent="0.3">
      <c r="B106" s="618">
        <v>99</v>
      </c>
      <c r="C106" s="8" t="s">
        <v>1865</v>
      </c>
      <c r="D106" s="8" t="s">
        <v>2346</v>
      </c>
      <c r="E106" s="8" t="s">
        <v>2270</v>
      </c>
      <c r="F106" s="8">
        <v>21</v>
      </c>
      <c r="G106" s="301">
        <v>1</v>
      </c>
      <c r="H106" s="301">
        <v>1</v>
      </c>
      <c r="I106" s="301">
        <v>1</v>
      </c>
      <c r="J106" s="301">
        <v>1</v>
      </c>
      <c r="K106" s="301">
        <v>1</v>
      </c>
      <c r="L106" s="301">
        <v>1</v>
      </c>
      <c r="M106" s="301">
        <v>1</v>
      </c>
      <c r="N106" s="619">
        <f t="shared" si="10"/>
        <v>4.7619047619047616E-2</v>
      </c>
      <c r="O106" s="619">
        <f t="shared" si="11"/>
        <v>4.7619047619047616E-2</v>
      </c>
      <c r="P106" s="619">
        <f t="shared" si="12"/>
        <v>4.7619047619047616E-2</v>
      </c>
      <c r="Q106" s="619">
        <f t="shared" si="13"/>
        <v>4.7619047619047616E-2</v>
      </c>
      <c r="R106" s="619">
        <f t="shared" si="14"/>
        <v>4.7619047619047616E-2</v>
      </c>
      <c r="S106" s="619">
        <f t="shared" si="15"/>
        <v>4.7619047619047616E-2</v>
      </c>
      <c r="T106" s="619">
        <f t="shared" si="16"/>
        <v>4.7619047619047616E-2</v>
      </c>
    </row>
    <row r="107" spans="2:20" ht="57.6" x14ac:dyDescent="0.3">
      <c r="B107" s="618">
        <v>100</v>
      </c>
      <c r="C107" s="8" t="s">
        <v>2038</v>
      </c>
      <c r="D107" s="8" t="s">
        <v>2346</v>
      </c>
      <c r="E107" s="8" t="s">
        <v>2289</v>
      </c>
      <c r="F107" s="8">
        <v>17</v>
      </c>
      <c r="G107" s="301">
        <v>1</v>
      </c>
      <c r="H107" s="301">
        <v>1</v>
      </c>
      <c r="I107" s="301">
        <v>1</v>
      </c>
      <c r="J107" s="301">
        <v>1</v>
      </c>
      <c r="K107" s="301">
        <v>1</v>
      </c>
      <c r="L107" s="301">
        <v>1</v>
      </c>
      <c r="M107" s="301">
        <v>1</v>
      </c>
      <c r="N107" s="619">
        <f t="shared" si="10"/>
        <v>5.8823529411764705E-2</v>
      </c>
      <c r="O107" s="619">
        <f t="shared" si="11"/>
        <v>5.8823529411764705E-2</v>
      </c>
      <c r="P107" s="619">
        <f t="shared" si="12"/>
        <v>5.8823529411764705E-2</v>
      </c>
      <c r="Q107" s="619">
        <f t="shared" si="13"/>
        <v>5.8823529411764705E-2</v>
      </c>
      <c r="R107" s="619">
        <f t="shared" si="14"/>
        <v>5.8823529411764705E-2</v>
      </c>
      <c r="S107" s="619">
        <f t="shared" si="15"/>
        <v>5.8823529411764705E-2</v>
      </c>
      <c r="T107" s="619">
        <f t="shared" si="16"/>
        <v>5.8823529411764705E-2</v>
      </c>
    </row>
    <row r="108" spans="2:20" ht="43.2" x14ac:dyDescent="0.3">
      <c r="B108" s="618">
        <v>101</v>
      </c>
      <c r="C108" s="8" t="s">
        <v>2006</v>
      </c>
      <c r="D108" s="8" t="s">
        <v>2346</v>
      </c>
      <c r="E108" s="8" t="s">
        <v>2353</v>
      </c>
      <c r="F108" s="8">
        <v>8</v>
      </c>
      <c r="G108" s="301">
        <v>1</v>
      </c>
      <c r="H108" s="301">
        <v>1</v>
      </c>
      <c r="I108" s="301">
        <v>1</v>
      </c>
      <c r="J108" s="301">
        <v>1</v>
      </c>
      <c r="K108" s="301">
        <v>1</v>
      </c>
      <c r="L108" s="301">
        <v>1</v>
      </c>
      <c r="M108" s="301">
        <v>1</v>
      </c>
      <c r="N108" s="619">
        <f t="shared" si="10"/>
        <v>0.125</v>
      </c>
      <c r="O108" s="619">
        <f t="shared" si="11"/>
        <v>0.125</v>
      </c>
      <c r="P108" s="619">
        <f t="shared" si="12"/>
        <v>0.125</v>
      </c>
      <c r="Q108" s="619">
        <f t="shared" si="13"/>
        <v>0.125</v>
      </c>
      <c r="R108" s="619">
        <f t="shared" si="14"/>
        <v>0.125</v>
      </c>
      <c r="S108" s="619">
        <f t="shared" si="15"/>
        <v>0.125</v>
      </c>
      <c r="T108" s="619">
        <f t="shared" si="16"/>
        <v>0.125</v>
      </c>
    </row>
    <row r="109" spans="2:20" ht="43.2" x14ac:dyDescent="0.3">
      <c r="B109" s="618">
        <v>102</v>
      </c>
      <c r="C109" s="8" t="s">
        <v>2032</v>
      </c>
      <c r="D109" s="8" t="s">
        <v>2346</v>
      </c>
      <c r="E109" s="8" t="s">
        <v>2274</v>
      </c>
      <c r="F109" s="8">
        <v>21</v>
      </c>
      <c r="G109" s="301">
        <v>1</v>
      </c>
      <c r="H109" s="301">
        <v>1</v>
      </c>
      <c r="I109" s="301">
        <v>1</v>
      </c>
      <c r="J109" s="301">
        <v>1</v>
      </c>
      <c r="K109" s="301">
        <v>1</v>
      </c>
      <c r="L109" s="301">
        <v>1</v>
      </c>
      <c r="M109" s="301">
        <v>1</v>
      </c>
      <c r="N109" s="619">
        <f t="shared" si="10"/>
        <v>4.7619047619047616E-2</v>
      </c>
      <c r="O109" s="619">
        <f t="shared" si="11"/>
        <v>4.7619047619047616E-2</v>
      </c>
      <c r="P109" s="619">
        <f t="shared" si="12"/>
        <v>4.7619047619047616E-2</v>
      </c>
      <c r="Q109" s="619">
        <f t="shared" si="13"/>
        <v>4.7619047619047616E-2</v>
      </c>
      <c r="R109" s="619">
        <f t="shared" si="14"/>
        <v>4.7619047619047616E-2</v>
      </c>
      <c r="S109" s="619">
        <f t="shared" si="15"/>
        <v>4.7619047619047616E-2</v>
      </c>
      <c r="T109" s="619">
        <f t="shared" si="16"/>
        <v>4.7619047619047616E-2</v>
      </c>
    </row>
    <row r="110" spans="2:20" ht="43.2" x14ac:dyDescent="0.3">
      <c r="B110" s="618">
        <v>103</v>
      </c>
      <c r="C110" s="8" t="s">
        <v>2045</v>
      </c>
      <c r="D110" s="8" t="s">
        <v>2346</v>
      </c>
      <c r="E110" s="8" t="s">
        <v>2276</v>
      </c>
      <c r="F110" s="8">
        <v>5</v>
      </c>
      <c r="G110" s="301">
        <v>1</v>
      </c>
      <c r="H110" s="301">
        <v>1</v>
      </c>
      <c r="I110" s="301">
        <v>1</v>
      </c>
      <c r="J110" s="301">
        <v>1</v>
      </c>
      <c r="K110" s="301">
        <v>1</v>
      </c>
      <c r="L110" s="301">
        <v>1</v>
      </c>
      <c r="M110" s="301">
        <v>1</v>
      </c>
      <c r="N110" s="619">
        <f t="shared" si="10"/>
        <v>0.2</v>
      </c>
      <c r="O110" s="619">
        <f t="shared" si="11"/>
        <v>0.2</v>
      </c>
      <c r="P110" s="619">
        <f t="shared" si="12"/>
        <v>0.2</v>
      </c>
      <c r="Q110" s="619">
        <f t="shared" si="13"/>
        <v>0.2</v>
      </c>
      <c r="R110" s="619">
        <f t="shared" si="14"/>
        <v>0.2</v>
      </c>
      <c r="S110" s="619">
        <f t="shared" si="15"/>
        <v>0.2</v>
      </c>
      <c r="T110" s="619">
        <f t="shared" si="16"/>
        <v>0.2</v>
      </c>
    </row>
    <row r="111" spans="2:20" ht="57.6" x14ac:dyDescent="0.3">
      <c r="B111" s="618">
        <v>104</v>
      </c>
      <c r="C111" s="8" t="s">
        <v>2344</v>
      </c>
      <c r="D111" s="8" t="s">
        <v>2346</v>
      </c>
      <c r="E111" s="8" t="s">
        <v>2304</v>
      </c>
      <c r="F111" s="8">
        <v>1</v>
      </c>
      <c r="G111" s="301">
        <v>1</v>
      </c>
      <c r="H111" s="301">
        <v>1</v>
      </c>
      <c r="I111" s="301">
        <v>1</v>
      </c>
      <c r="J111" s="301">
        <v>1</v>
      </c>
      <c r="K111" s="301">
        <v>1</v>
      </c>
      <c r="L111" s="301">
        <v>1</v>
      </c>
      <c r="M111" s="301">
        <v>1</v>
      </c>
      <c r="N111" s="619">
        <f t="shared" si="10"/>
        <v>1</v>
      </c>
      <c r="O111" s="619">
        <f t="shared" si="11"/>
        <v>1</v>
      </c>
      <c r="P111" s="619">
        <f t="shared" si="12"/>
        <v>1</v>
      </c>
      <c r="Q111" s="619">
        <f t="shared" si="13"/>
        <v>1</v>
      </c>
      <c r="R111" s="619">
        <f t="shared" si="14"/>
        <v>1</v>
      </c>
      <c r="S111" s="619">
        <f t="shared" si="15"/>
        <v>1</v>
      </c>
      <c r="T111" s="619">
        <f t="shared" si="16"/>
        <v>1</v>
      </c>
    </row>
    <row r="112" spans="2:20" ht="100.8" x14ac:dyDescent="0.3">
      <c r="B112" s="618">
        <v>105</v>
      </c>
      <c r="C112" s="700" t="s">
        <v>2048</v>
      </c>
      <c r="D112" s="700" t="s">
        <v>2346</v>
      </c>
      <c r="E112" s="700" t="s">
        <v>2277</v>
      </c>
      <c r="F112" s="700">
        <v>20</v>
      </c>
      <c r="G112" s="301">
        <v>1</v>
      </c>
      <c r="H112" s="301">
        <v>1</v>
      </c>
      <c r="I112" s="301">
        <v>1</v>
      </c>
      <c r="J112" s="301">
        <v>1</v>
      </c>
      <c r="K112" s="301">
        <v>1</v>
      </c>
      <c r="L112" s="301">
        <v>1</v>
      </c>
      <c r="M112" s="301">
        <v>1</v>
      </c>
      <c r="N112" s="619">
        <f t="shared" si="10"/>
        <v>0.05</v>
      </c>
      <c r="O112" s="619">
        <f t="shared" si="11"/>
        <v>0.05</v>
      </c>
      <c r="P112" s="619">
        <f t="shared" si="12"/>
        <v>0.05</v>
      </c>
      <c r="Q112" s="619">
        <f t="shared" si="13"/>
        <v>0.05</v>
      </c>
      <c r="R112" s="619">
        <f t="shared" si="14"/>
        <v>0.05</v>
      </c>
      <c r="S112" s="619">
        <f t="shared" si="15"/>
        <v>0.05</v>
      </c>
      <c r="T112" s="619">
        <f t="shared" si="16"/>
        <v>0.05</v>
      </c>
    </row>
    <row r="113" spans="2:20" ht="43.2" x14ac:dyDescent="0.3">
      <c r="B113" s="618">
        <v>106</v>
      </c>
      <c r="C113" s="688" t="s">
        <v>1057</v>
      </c>
      <c r="D113" s="688" t="s">
        <v>2347</v>
      </c>
      <c r="E113" s="688" t="s">
        <v>2292</v>
      </c>
      <c r="F113" s="688">
        <v>28</v>
      </c>
      <c r="G113" s="301">
        <v>1</v>
      </c>
      <c r="H113" s="301">
        <v>1</v>
      </c>
      <c r="I113" s="301">
        <v>1</v>
      </c>
      <c r="J113" s="301">
        <v>1</v>
      </c>
      <c r="K113" s="301">
        <v>1</v>
      </c>
      <c r="L113" s="301">
        <v>1</v>
      </c>
      <c r="M113" s="301">
        <v>1</v>
      </c>
      <c r="N113" s="619">
        <f t="shared" si="10"/>
        <v>3.5714285714285712E-2</v>
      </c>
      <c r="O113" s="619">
        <f t="shared" si="11"/>
        <v>3.5714285714285712E-2</v>
      </c>
      <c r="P113" s="619">
        <f t="shared" si="12"/>
        <v>3.5714285714285712E-2</v>
      </c>
      <c r="Q113" s="619">
        <f t="shared" si="13"/>
        <v>3.5714285714285712E-2</v>
      </c>
      <c r="R113" s="619">
        <f t="shared" si="14"/>
        <v>3.5714285714285712E-2</v>
      </c>
      <c r="S113" s="619">
        <f t="shared" si="15"/>
        <v>3.5714285714285712E-2</v>
      </c>
      <c r="T113" s="619">
        <f t="shared" si="16"/>
        <v>3.5714285714285712E-2</v>
      </c>
    </row>
    <row r="114" spans="2:20" ht="57.6" x14ac:dyDescent="0.3">
      <c r="B114" s="618">
        <v>107</v>
      </c>
      <c r="C114" s="8" t="s">
        <v>2033</v>
      </c>
      <c r="D114" s="8" t="s">
        <v>2346</v>
      </c>
      <c r="E114" s="8" t="s">
        <v>2282</v>
      </c>
      <c r="F114" s="8">
        <v>25</v>
      </c>
      <c r="G114" s="301">
        <v>1</v>
      </c>
      <c r="H114" s="301">
        <v>1</v>
      </c>
      <c r="I114" s="301">
        <v>1</v>
      </c>
      <c r="J114" s="301">
        <v>1</v>
      </c>
      <c r="K114" s="301">
        <v>1</v>
      </c>
      <c r="L114" s="301">
        <v>1</v>
      </c>
      <c r="M114" s="301">
        <v>1</v>
      </c>
      <c r="N114" s="619">
        <f t="shared" si="10"/>
        <v>0.04</v>
      </c>
      <c r="O114" s="619">
        <f t="shared" si="11"/>
        <v>0.04</v>
      </c>
      <c r="P114" s="619">
        <f t="shared" si="12"/>
        <v>0.04</v>
      </c>
      <c r="Q114" s="619">
        <f t="shared" si="13"/>
        <v>0.04</v>
      </c>
      <c r="R114" s="619">
        <f t="shared" si="14"/>
        <v>0.04</v>
      </c>
      <c r="S114" s="619">
        <f t="shared" si="15"/>
        <v>0.04</v>
      </c>
      <c r="T114" s="619">
        <f t="shared" si="16"/>
        <v>0.04</v>
      </c>
    </row>
    <row r="115" spans="2:20" ht="43.2" x14ac:dyDescent="0.3">
      <c r="B115" s="618">
        <v>108</v>
      </c>
      <c r="C115" s="8" t="s">
        <v>2046</v>
      </c>
      <c r="D115" s="8" t="s">
        <v>2346</v>
      </c>
      <c r="E115" s="8" t="s">
        <v>2284</v>
      </c>
      <c r="F115" s="8">
        <v>14</v>
      </c>
      <c r="G115" s="301">
        <v>1</v>
      </c>
      <c r="H115" s="301">
        <v>1</v>
      </c>
      <c r="I115" s="301">
        <v>1</v>
      </c>
      <c r="J115" s="301">
        <v>1</v>
      </c>
      <c r="K115" s="301">
        <v>1</v>
      </c>
      <c r="L115" s="301">
        <v>1</v>
      </c>
      <c r="M115" s="301">
        <v>1</v>
      </c>
      <c r="N115" s="619">
        <f t="shared" si="10"/>
        <v>7.1428571428571425E-2</v>
      </c>
      <c r="O115" s="619">
        <f t="shared" si="11"/>
        <v>7.1428571428571425E-2</v>
      </c>
      <c r="P115" s="619">
        <f t="shared" si="12"/>
        <v>7.1428571428571425E-2</v>
      </c>
      <c r="Q115" s="619">
        <f t="shared" si="13"/>
        <v>7.1428571428571425E-2</v>
      </c>
      <c r="R115" s="619">
        <f t="shared" si="14"/>
        <v>7.1428571428571425E-2</v>
      </c>
      <c r="S115" s="619">
        <f t="shared" si="15"/>
        <v>7.1428571428571425E-2</v>
      </c>
      <c r="T115" s="619">
        <f t="shared" si="16"/>
        <v>7.1428571428571425E-2</v>
      </c>
    </row>
    <row r="116" spans="2:20" ht="57.6" x14ac:dyDescent="0.3">
      <c r="B116" s="618">
        <v>109</v>
      </c>
      <c r="C116" s="8" t="s">
        <v>2039</v>
      </c>
      <c r="D116" s="8" t="s">
        <v>2346</v>
      </c>
      <c r="E116" s="8" t="s">
        <v>2304</v>
      </c>
      <c r="F116" s="8">
        <v>6</v>
      </c>
      <c r="G116" s="301">
        <v>1</v>
      </c>
      <c r="H116" s="301">
        <v>1</v>
      </c>
      <c r="I116" s="301">
        <v>1</v>
      </c>
      <c r="J116" s="301">
        <v>1</v>
      </c>
      <c r="K116" s="301">
        <v>1</v>
      </c>
      <c r="L116" s="301">
        <v>1</v>
      </c>
      <c r="M116" s="301">
        <v>1</v>
      </c>
      <c r="N116" s="619">
        <f t="shared" si="10"/>
        <v>0.16666666666666666</v>
      </c>
      <c r="O116" s="619">
        <f t="shared" si="11"/>
        <v>0.16666666666666666</v>
      </c>
      <c r="P116" s="619">
        <f t="shared" si="12"/>
        <v>0.16666666666666666</v>
      </c>
      <c r="Q116" s="619">
        <f t="shared" si="13"/>
        <v>0.16666666666666666</v>
      </c>
      <c r="R116" s="619">
        <f t="shared" si="14"/>
        <v>0.16666666666666666</v>
      </c>
      <c r="S116" s="619">
        <f t="shared" si="15"/>
        <v>0.16666666666666666</v>
      </c>
      <c r="T116" s="619">
        <f t="shared" si="16"/>
        <v>0.16666666666666666</v>
      </c>
    </row>
    <row r="117" spans="2:20" ht="43.2" x14ac:dyDescent="0.3">
      <c r="B117" s="618">
        <v>110</v>
      </c>
      <c r="C117" s="8" t="s">
        <v>2034</v>
      </c>
      <c r="D117" s="8" t="s">
        <v>2346</v>
      </c>
      <c r="E117" s="8" t="s">
        <v>2259</v>
      </c>
      <c r="F117" s="8">
        <v>34</v>
      </c>
      <c r="G117" s="301">
        <v>1</v>
      </c>
      <c r="H117" s="301">
        <v>1</v>
      </c>
      <c r="I117" s="301">
        <v>1</v>
      </c>
      <c r="J117" s="301">
        <v>1</v>
      </c>
      <c r="K117" s="301">
        <v>1</v>
      </c>
      <c r="L117" s="301">
        <v>1</v>
      </c>
      <c r="M117" s="301">
        <v>1</v>
      </c>
      <c r="N117" s="619">
        <f t="shared" si="10"/>
        <v>2.9411764705882353E-2</v>
      </c>
      <c r="O117" s="619">
        <f t="shared" si="11"/>
        <v>2.9411764705882353E-2</v>
      </c>
      <c r="P117" s="619">
        <f t="shared" si="12"/>
        <v>2.9411764705882353E-2</v>
      </c>
      <c r="Q117" s="619">
        <f t="shared" si="13"/>
        <v>2.9411764705882353E-2</v>
      </c>
      <c r="R117" s="619">
        <f t="shared" si="14"/>
        <v>2.9411764705882353E-2</v>
      </c>
      <c r="S117" s="619">
        <f t="shared" si="15"/>
        <v>2.9411764705882353E-2</v>
      </c>
      <c r="T117" s="619">
        <f t="shared" si="16"/>
        <v>2.9411764705882353E-2</v>
      </c>
    </row>
    <row r="118" spans="2:20" ht="43.2" x14ac:dyDescent="0.3">
      <c r="B118" s="618">
        <v>111</v>
      </c>
      <c r="C118" s="8" t="s">
        <v>1867</v>
      </c>
      <c r="D118" s="8" t="s">
        <v>2346</v>
      </c>
      <c r="E118" s="8" t="s">
        <v>2286</v>
      </c>
      <c r="F118" s="8">
        <v>17</v>
      </c>
      <c r="G118" s="301">
        <v>1</v>
      </c>
      <c r="H118" s="301">
        <v>1</v>
      </c>
      <c r="I118" s="301">
        <v>1</v>
      </c>
      <c r="J118" s="301">
        <v>1</v>
      </c>
      <c r="K118" s="301">
        <v>1</v>
      </c>
      <c r="L118" s="301">
        <v>1</v>
      </c>
      <c r="M118" s="301">
        <v>1</v>
      </c>
      <c r="N118" s="619">
        <f t="shared" si="10"/>
        <v>5.8823529411764705E-2</v>
      </c>
      <c r="O118" s="619">
        <f t="shared" si="11"/>
        <v>5.8823529411764705E-2</v>
      </c>
      <c r="P118" s="619">
        <f t="shared" si="12"/>
        <v>5.8823529411764705E-2</v>
      </c>
      <c r="Q118" s="619">
        <f t="shared" si="13"/>
        <v>5.8823529411764705E-2</v>
      </c>
      <c r="R118" s="619">
        <f t="shared" si="14"/>
        <v>5.8823529411764705E-2</v>
      </c>
      <c r="S118" s="619">
        <f t="shared" si="15"/>
        <v>5.8823529411764705E-2</v>
      </c>
      <c r="T118" s="619">
        <f t="shared" si="16"/>
        <v>5.8823529411764705E-2</v>
      </c>
    </row>
    <row r="119" spans="2:20" ht="43.2" x14ac:dyDescent="0.3">
      <c r="B119" s="618">
        <v>112</v>
      </c>
      <c r="C119" s="8" t="s">
        <v>2221</v>
      </c>
      <c r="D119" s="8" t="s">
        <v>2346</v>
      </c>
      <c r="E119" s="8" t="s">
        <v>2258</v>
      </c>
      <c r="F119" s="8">
        <v>23</v>
      </c>
      <c r="G119" s="301">
        <v>1</v>
      </c>
      <c r="H119" s="301">
        <v>1</v>
      </c>
      <c r="I119" s="301">
        <v>1</v>
      </c>
      <c r="J119" s="301">
        <v>1</v>
      </c>
      <c r="K119" s="301">
        <v>1</v>
      </c>
      <c r="L119" s="301">
        <v>1</v>
      </c>
      <c r="M119" s="301">
        <v>1</v>
      </c>
      <c r="N119" s="619">
        <f t="shared" si="10"/>
        <v>4.3478260869565216E-2</v>
      </c>
      <c r="O119" s="619">
        <f t="shared" si="11"/>
        <v>4.3478260869565216E-2</v>
      </c>
      <c r="P119" s="619">
        <f t="shared" si="12"/>
        <v>4.3478260869565216E-2</v>
      </c>
      <c r="Q119" s="619">
        <f t="shared" si="13"/>
        <v>4.3478260869565216E-2</v>
      </c>
      <c r="R119" s="619">
        <f t="shared" si="14"/>
        <v>4.3478260869565216E-2</v>
      </c>
      <c r="S119" s="619">
        <f t="shared" si="15"/>
        <v>4.3478260869565216E-2</v>
      </c>
      <c r="T119" s="619">
        <f t="shared" si="16"/>
        <v>4.3478260869565216E-2</v>
      </c>
    </row>
    <row r="120" spans="2:20" ht="57.6" x14ac:dyDescent="0.3">
      <c r="B120" s="618">
        <v>113</v>
      </c>
      <c r="C120" s="8" t="s">
        <v>2040</v>
      </c>
      <c r="D120" s="8" t="s">
        <v>2346</v>
      </c>
      <c r="E120" s="8" t="s">
        <v>2257</v>
      </c>
      <c r="F120" s="8">
        <v>15</v>
      </c>
      <c r="G120" s="301">
        <v>1</v>
      </c>
      <c r="H120" s="301">
        <v>1</v>
      </c>
      <c r="I120" s="301">
        <v>1</v>
      </c>
      <c r="J120" s="301">
        <v>1</v>
      </c>
      <c r="K120" s="301">
        <v>1</v>
      </c>
      <c r="L120" s="301">
        <v>1</v>
      </c>
      <c r="M120" s="301">
        <v>1</v>
      </c>
      <c r="N120" s="619">
        <f t="shared" si="10"/>
        <v>6.6666666666666666E-2</v>
      </c>
      <c r="O120" s="619">
        <f t="shared" si="11"/>
        <v>6.6666666666666666E-2</v>
      </c>
      <c r="P120" s="619">
        <f t="shared" si="12"/>
        <v>6.6666666666666666E-2</v>
      </c>
      <c r="Q120" s="619">
        <f t="shared" si="13"/>
        <v>6.6666666666666666E-2</v>
      </c>
      <c r="R120" s="619">
        <f t="shared" si="14"/>
        <v>6.6666666666666666E-2</v>
      </c>
      <c r="S120" s="619">
        <f t="shared" si="15"/>
        <v>6.6666666666666666E-2</v>
      </c>
      <c r="T120" s="619">
        <f t="shared" si="16"/>
        <v>6.6666666666666666E-2</v>
      </c>
    </row>
    <row r="121" spans="2:20" ht="57.6" x14ac:dyDescent="0.3">
      <c r="B121" s="618">
        <v>114</v>
      </c>
      <c r="C121" s="8" t="s">
        <v>2345</v>
      </c>
      <c r="D121" s="8" t="s">
        <v>2346</v>
      </c>
      <c r="E121" s="8" t="s">
        <v>2257</v>
      </c>
      <c r="F121" s="8">
        <v>6</v>
      </c>
      <c r="G121" s="301">
        <v>1</v>
      </c>
      <c r="H121" s="301">
        <v>1</v>
      </c>
      <c r="I121" s="301">
        <v>1</v>
      </c>
      <c r="J121" s="301">
        <v>1</v>
      </c>
      <c r="K121" s="301">
        <v>1</v>
      </c>
      <c r="L121" s="301">
        <v>1</v>
      </c>
      <c r="M121" s="301">
        <v>1</v>
      </c>
      <c r="N121" s="619">
        <f t="shared" si="10"/>
        <v>0.16666666666666666</v>
      </c>
      <c r="O121" s="619">
        <f t="shared" si="11"/>
        <v>0.16666666666666666</v>
      </c>
      <c r="P121" s="619">
        <f t="shared" si="12"/>
        <v>0.16666666666666666</v>
      </c>
      <c r="Q121" s="619">
        <f t="shared" si="13"/>
        <v>0.16666666666666666</v>
      </c>
      <c r="R121" s="619">
        <f t="shared" si="14"/>
        <v>0.16666666666666666</v>
      </c>
      <c r="S121" s="619">
        <f t="shared" si="15"/>
        <v>0.16666666666666666</v>
      </c>
      <c r="T121" s="619">
        <f t="shared" si="16"/>
        <v>0.16666666666666666</v>
      </c>
    </row>
    <row r="122" spans="2:20" ht="43.2" x14ac:dyDescent="0.3">
      <c r="B122" s="618">
        <v>115</v>
      </c>
      <c r="C122" s="8" t="s">
        <v>1885</v>
      </c>
      <c r="D122" s="8" t="s">
        <v>2346</v>
      </c>
      <c r="E122" s="8" t="s">
        <v>2291</v>
      </c>
      <c r="F122" s="8">
        <v>29</v>
      </c>
      <c r="G122" s="301">
        <v>1</v>
      </c>
      <c r="H122" s="301">
        <v>1</v>
      </c>
      <c r="I122" s="301">
        <v>1</v>
      </c>
      <c r="J122" s="301">
        <v>1</v>
      </c>
      <c r="K122" s="301">
        <v>1</v>
      </c>
      <c r="L122" s="301">
        <v>1</v>
      </c>
      <c r="M122" s="301">
        <v>1</v>
      </c>
      <c r="N122" s="619">
        <f t="shared" si="10"/>
        <v>3.4482758620689655E-2</v>
      </c>
      <c r="O122" s="619">
        <f t="shared" si="11"/>
        <v>3.4482758620689655E-2</v>
      </c>
      <c r="P122" s="619">
        <f t="shared" si="12"/>
        <v>3.4482758620689655E-2</v>
      </c>
      <c r="Q122" s="619">
        <f t="shared" si="13"/>
        <v>3.4482758620689655E-2</v>
      </c>
      <c r="R122" s="619">
        <f t="shared" si="14"/>
        <v>3.4482758620689655E-2</v>
      </c>
      <c r="S122" s="619">
        <f t="shared" si="15"/>
        <v>3.4482758620689655E-2</v>
      </c>
      <c r="T122" s="619">
        <f t="shared" si="16"/>
        <v>3.4482758620689655E-2</v>
      </c>
    </row>
    <row r="123" spans="2:20" ht="28.8" x14ac:dyDescent="0.3">
      <c r="B123" s="618">
        <v>116</v>
      </c>
      <c r="C123" s="688" t="s">
        <v>2035</v>
      </c>
      <c r="D123" s="688" t="s">
        <v>2348</v>
      </c>
      <c r="E123" s="688" t="s">
        <v>2294</v>
      </c>
      <c r="F123" s="688">
        <v>11</v>
      </c>
      <c r="G123" s="301">
        <v>1</v>
      </c>
      <c r="H123" s="301">
        <v>1</v>
      </c>
      <c r="I123" s="301">
        <v>1</v>
      </c>
      <c r="J123" s="301">
        <v>1</v>
      </c>
      <c r="K123" s="301">
        <v>1</v>
      </c>
      <c r="L123" s="301">
        <v>1</v>
      </c>
      <c r="M123" s="301">
        <v>1</v>
      </c>
      <c r="N123" s="619">
        <f t="shared" si="10"/>
        <v>9.0909090909090912E-2</v>
      </c>
      <c r="O123" s="619">
        <f t="shared" si="11"/>
        <v>9.0909090909090912E-2</v>
      </c>
      <c r="P123" s="619">
        <f t="shared" si="12"/>
        <v>9.0909090909090912E-2</v>
      </c>
      <c r="Q123" s="619">
        <f t="shared" si="13"/>
        <v>9.0909090909090912E-2</v>
      </c>
      <c r="R123" s="619">
        <f t="shared" si="14"/>
        <v>9.0909090909090912E-2</v>
      </c>
      <c r="S123" s="619">
        <f t="shared" si="15"/>
        <v>9.0909090909090912E-2</v>
      </c>
      <c r="T123" s="619">
        <f t="shared" si="16"/>
        <v>9.0909090909090912E-2</v>
      </c>
    </row>
    <row r="124" spans="2:20" ht="43.2" x14ac:dyDescent="0.3">
      <c r="B124" s="618">
        <v>117</v>
      </c>
      <c r="C124" s="688" t="s">
        <v>2035</v>
      </c>
      <c r="D124" s="688" t="s">
        <v>2349</v>
      </c>
      <c r="E124" s="688" t="s">
        <v>2295</v>
      </c>
      <c r="F124" s="688">
        <v>40</v>
      </c>
      <c r="G124" s="301">
        <v>1</v>
      </c>
      <c r="H124" s="301">
        <v>1</v>
      </c>
      <c r="I124" s="301">
        <v>1</v>
      </c>
      <c r="J124" s="301">
        <v>1</v>
      </c>
      <c r="K124" s="301">
        <v>1</v>
      </c>
      <c r="L124" s="301">
        <v>1</v>
      </c>
      <c r="M124" s="301">
        <v>1</v>
      </c>
      <c r="N124" s="619">
        <f t="shared" si="10"/>
        <v>2.5000000000000001E-2</v>
      </c>
      <c r="O124" s="619">
        <f t="shared" si="11"/>
        <v>2.5000000000000001E-2</v>
      </c>
      <c r="P124" s="619">
        <f t="shared" si="12"/>
        <v>2.5000000000000001E-2</v>
      </c>
      <c r="Q124" s="619">
        <f t="shared" si="13"/>
        <v>2.5000000000000001E-2</v>
      </c>
      <c r="R124" s="619">
        <f t="shared" si="14"/>
        <v>2.5000000000000001E-2</v>
      </c>
      <c r="S124" s="619">
        <f t="shared" si="15"/>
        <v>2.5000000000000001E-2</v>
      </c>
      <c r="T124" s="619">
        <f t="shared" si="16"/>
        <v>2.5000000000000001E-2</v>
      </c>
    </row>
    <row r="125" spans="2:20" ht="43.2" x14ac:dyDescent="0.3">
      <c r="B125" s="618">
        <v>118</v>
      </c>
      <c r="C125" s="688" t="s">
        <v>2035</v>
      </c>
      <c r="D125" s="688" t="s">
        <v>2350</v>
      </c>
      <c r="E125" s="688" t="s">
        <v>2297</v>
      </c>
      <c r="F125" s="688">
        <v>5</v>
      </c>
      <c r="G125" s="301">
        <v>1</v>
      </c>
      <c r="H125" s="301">
        <v>1</v>
      </c>
      <c r="I125" s="301">
        <v>1</v>
      </c>
      <c r="J125" s="301">
        <v>1</v>
      </c>
      <c r="K125" s="301">
        <v>1</v>
      </c>
      <c r="L125" s="301">
        <v>1</v>
      </c>
      <c r="M125" s="301">
        <v>1</v>
      </c>
      <c r="N125" s="619">
        <f t="shared" si="10"/>
        <v>0.2</v>
      </c>
      <c r="O125" s="619">
        <f t="shared" si="11"/>
        <v>0.2</v>
      </c>
      <c r="P125" s="619">
        <f t="shared" si="12"/>
        <v>0.2</v>
      </c>
      <c r="Q125" s="619">
        <f t="shared" si="13"/>
        <v>0.2</v>
      </c>
      <c r="R125" s="619">
        <f t="shared" si="14"/>
        <v>0.2</v>
      </c>
      <c r="S125" s="619">
        <f t="shared" si="15"/>
        <v>0.2</v>
      </c>
      <c r="T125" s="619">
        <f t="shared" si="16"/>
        <v>0.2</v>
      </c>
    </row>
    <row r="126" spans="2:20" ht="43.2" x14ac:dyDescent="0.3">
      <c r="B126" s="618">
        <v>119</v>
      </c>
      <c r="C126" s="688" t="s">
        <v>2036</v>
      </c>
      <c r="D126" s="688" t="s">
        <v>2348</v>
      </c>
      <c r="E126" s="688" t="s">
        <v>2354</v>
      </c>
      <c r="F126" s="688">
        <v>37</v>
      </c>
      <c r="G126" s="301">
        <v>1</v>
      </c>
      <c r="H126" s="301">
        <v>1</v>
      </c>
      <c r="I126" s="301">
        <v>1</v>
      </c>
      <c r="J126" s="301">
        <v>1</v>
      </c>
      <c r="K126" s="301">
        <v>1</v>
      </c>
      <c r="L126" s="301">
        <v>1</v>
      </c>
      <c r="M126" s="301">
        <v>1</v>
      </c>
      <c r="N126" s="619">
        <f t="shared" si="10"/>
        <v>2.7027027027027029E-2</v>
      </c>
      <c r="O126" s="619">
        <f t="shared" si="11"/>
        <v>2.7027027027027029E-2</v>
      </c>
      <c r="P126" s="619">
        <f t="shared" si="12"/>
        <v>2.7027027027027029E-2</v>
      </c>
      <c r="Q126" s="619">
        <f t="shared" si="13"/>
        <v>2.7027027027027029E-2</v>
      </c>
      <c r="R126" s="619">
        <f t="shared" si="14"/>
        <v>2.7027027027027029E-2</v>
      </c>
      <c r="S126" s="619">
        <f t="shared" si="15"/>
        <v>2.7027027027027029E-2</v>
      </c>
      <c r="T126" s="619">
        <f t="shared" si="16"/>
        <v>2.7027027027027029E-2</v>
      </c>
    </row>
    <row r="127" spans="2:20" ht="57.6" x14ac:dyDescent="0.3">
      <c r="B127" s="618">
        <v>120</v>
      </c>
      <c r="C127" s="688" t="s">
        <v>2036</v>
      </c>
      <c r="D127" s="688" t="s">
        <v>2351</v>
      </c>
      <c r="E127" s="688" t="s">
        <v>2355</v>
      </c>
      <c r="F127" s="688">
        <v>41</v>
      </c>
      <c r="G127" s="301">
        <v>1</v>
      </c>
      <c r="H127" s="301">
        <v>1</v>
      </c>
      <c r="I127" s="301">
        <v>1</v>
      </c>
      <c r="J127" s="301">
        <v>1</v>
      </c>
      <c r="K127" s="301">
        <v>1</v>
      </c>
      <c r="L127" s="301">
        <v>1</v>
      </c>
      <c r="M127" s="301">
        <v>1</v>
      </c>
      <c r="N127" s="619">
        <f t="shared" si="10"/>
        <v>2.4390243902439025E-2</v>
      </c>
      <c r="O127" s="619">
        <f t="shared" si="11"/>
        <v>2.4390243902439025E-2</v>
      </c>
      <c r="P127" s="619">
        <f t="shared" si="12"/>
        <v>2.4390243902439025E-2</v>
      </c>
      <c r="Q127" s="619">
        <f t="shared" si="13"/>
        <v>2.4390243902439025E-2</v>
      </c>
      <c r="R127" s="619">
        <f t="shared" si="14"/>
        <v>2.4390243902439025E-2</v>
      </c>
      <c r="S127" s="619">
        <f t="shared" si="15"/>
        <v>2.4390243902439025E-2</v>
      </c>
      <c r="T127" s="619">
        <f t="shared" si="16"/>
        <v>2.4390243902439025E-2</v>
      </c>
    </row>
    <row r="128" spans="2:20" ht="43.2" x14ac:dyDescent="0.3">
      <c r="B128" s="618">
        <v>121</v>
      </c>
      <c r="C128" s="688" t="s">
        <v>2036</v>
      </c>
      <c r="D128" s="688" t="s">
        <v>2352</v>
      </c>
      <c r="E128" s="688" t="s">
        <v>2356</v>
      </c>
      <c r="F128" s="688">
        <v>30</v>
      </c>
      <c r="G128" s="301">
        <v>1</v>
      </c>
      <c r="H128" s="301">
        <v>1</v>
      </c>
      <c r="I128" s="301">
        <v>1</v>
      </c>
      <c r="J128" s="301">
        <v>1</v>
      </c>
      <c r="K128" s="301">
        <v>1</v>
      </c>
      <c r="L128" s="301">
        <v>1</v>
      </c>
      <c r="M128" s="301">
        <v>1</v>
      </c>
      <c r="N128" s="619">
        <f t="shared" si="10"/>
        <v>3.3333333333333333E-2</v>
      </c>
      <c r="O128" s="619">
        <f t="shared" si="11"/>
        <v>3.3333333333333333E-2</v>
      </c>
      <c r="P128" s="619">
        <f t="shared" si="12"/>
        <v>3.3333333333333333E-2</v>
      </c>
      <c r="Q128" s="619">
        <f t="shared" si="13"/>
        <v>3.3333333333333333E-2</v>
      </c>
      <c r="R128" s="619">
        <f t="shared" si="14"/>
        <v>3.3333333333333333E-2</v>
      </c>
      <c r="S128" s="619">
        <f t="shared" si="15"/>
        <v>3.3333333333333333E-2</v>
      </c>
      <c r="T128" s="619">
        <f t="shared" si="16"/>
        <v>3.3333333333333333E-2</v>
      </c>
    </row>
    <row r="129" spans="2:20" ht="57.6" x14ac:dyDescent="0.3">
      <c r="B129" s="618">
        <v>122</v>
      </c>
      <c r="C129" s="8" t="s">
        <v>2041</v>
      </c>
      <c r="D129" s="8" t="s">
        <v>2346</v>
      </c>
      <c r="E129" s="8" t="s">
        <v>2304</v>
      </c>
      <c r="F129" s="8">
        <v>15</v>
      </c>
      <c r="G129" s="301">
        <v>1</v>
      </c>
      <c r="H129" s="301">
        <v>1</v>
      </c>
      <c r="I129" s="301">
        <v>1</v>
      </c>
      <c r="J129" s="301">
        <v>1</v>
      </c>
      <c r="K129" s="301">
        <v>1</v>
      </c>
      <c r="L129" s="301">
        <v>1</v>
      </c>
      <c r="M129" s="301">
        <v>1</v>
      </c>
      <c r="N129" s="619">
        <f t="shared" si="10"/>
        <v>6.6666666666666666E-2</v>
      </c>
      <c r="O129" s="619">
        <f t="shared" si="11"/>
        <v>6.6666666666666666E-2</v>
      </c>
      <c r="P129" s="619">
        <f t="shared" si="12"/>
        <v>6.6666666666666666E-2</v>
      </c>
      <c r="Q129" s="619">
        <f t="shared" si="13"/>
        <v>6.6666666666666666E-2</v>
      </c>
      <c r="R129" s="619">
        <f t="shared" si="14"/>
        <v>6.6666666666666666E-2</v>
      </c>
      <c r="S129" s="619">
        <f t="shared" si="15"/>
        <v>6.6666666666666666E-2</v>
      </c>
      <c r="T129" s="619">
        <f t="shared" si="16"/>
        <v>6.6666666666666666E-2</v>
      </c>
    </row>
    <row r="130" spans="2:20" ht="43.2" x14ac:dyDescent="0.3">
      <c r="B130" s="618">
        <v>123</v>
      </c>
      <c r="C130" s="8" t="s">
        <v>2047</v>
      </c>
      <c r="D130" s="8" t="s">
        <v>2346</v>
      </c>
      <c r="E130" s="8" t="s">
        <v>2275</v>
      </c>
      <c r="F130" s="8">
        <v>32</v>
      </c>
      <c r="G130" s="301">
        <v>1</v>
      </c>
      <c r="H130" s="301">
        <v>1</v>
      </c>
      <c r="I130" s="301">
        <v>1</v>
      </c>
      <c r="J130" s="301">
        <v>1</v>
      </c>
      <c r="K130" s="301">
        <v>1</v>
      </c>
      <c r="L130" s="301">
        <v>1</v>
      </c>
      <c r="M130" s="301">
        <v>1</v>
      </c>
      <c r="N130" s="619">
        <f t="shared" si="10"/>
        <v>3.125E-2</v>
      </c>
      <c r="O130" s="619">
        <f t="shared" si="11"/>
        <v>3.125E-2</v>
      </c>
      <c r="P130" s="619">
        <f t="shared" si="12"/>
        <v>3.125E-2</v>
      </c>
      <c r="Q130" s="619">
        <f t="shared" si="13"/>
        <v>3.125E-2</v>
      </c>
      <c r="R130" s="619">
        <f t="shared" si="14"/>
        <v>3.125E-2</v>
      </c>
      <c r="S130" s="619">
        <f t="shared" si="15"/>
        <v>3.125E-2</v>
      </c>
      <c r="T130" s="619">
        <f t="shared" si="16"/>
        <v>3.125E-2</v>
      </c>
    </row>
    <row r="131" spans="2:20" ht="100.8" x14ac:dyDescent="0.3">
      <c r="B131" s="618">
        <v>124</v>
      </c>
      <c r="C131" s="700" t="s">
        <v>2007</v>
      </c>
      <c r="D131" s="700" t="s">
        <v>2346</v>
      </c>
      <c r="E131" s="700" t="s">
        <v>2305</v>
      </c>
      <c r="F131" s="700">
        <v>15</v>
      </c>
      <c r="G131" s="301">
        <v>1</v>
      </c>
      <c r="H131" s="301">
        <v>1</v>
      </c>
      <c r="I131" s="301">
        <v>1</v>
      </c>
      <c r="J131" s="301">
        <v>1</v>
      </c>
      <c r="K131" s="301">
        <v>1</v>
      </c>
      <c r="L131" s="301">
        <v>1</v>
      </c>
      <c r="M131" s="301">
        <v>1</v>
      </c>
      <c r="N131" s="619">
        <f t="shared" si="10"/>
        <v>6.6666666666666666E-2</v>
      </c>
      <c r="O131" s="619">
        <f t="shared" si="11"/>
        <v>6.6666666666666666E-2</v>
      </c>
      <c r="P131" s="619">
        <f t="shared" si="12"/>
        <v>6.6666666666666666E-2</v>
      </c>
      <c r="Q131" s="619">
        <f t="shared" si="13"/>
        <v>6.6666666666666666E-2</v>
      </c>
      <c r="R131" s="619">
        <f t="shared" si="14"/>
        <v>6.6666666666666666E-2</v>
      </c>
      <c r="S131" s="619">
        <f t="shared" si="15"/>
        <v>6.6666666666666666E-2</v>
      </c>
      <c r="T131" s="619">
        <f t="shared" si="16"/>
        <v>6.6666666666666666E-2</v>
      </c>
    </row>
    <row r="132" spans="2:20" x14ac:dyDescent="0.3">
      <c r="B132" s="910" t="s">
        <v>781</v>
      </c>
      <c r="C132" s="910"/>
      <c r="D132" s="910"/>
      <c r="E132" s="910"/>
      <c r="F132" s="498">
        <f t="shared" ref="F132:M132" si="17">SUM(F8:F131)</f>
        <v>4073</v>
      </c>
      <c r="G132" s="498">
        <f t="shared" si="17"/>
        <v>125</v>
      </c>
      <c r="H132" s="498">
        <f t="shared" si="17"/>
        <v>134</v>
      </c>
      <c r="I132" s="498">
        <f t="shared" si="17"/>
        <v>135</v>
      </c>
      <c r="J132" s="498">
        <f t="shared" si="17"/>
        <v>134</v>
      </c>
      <c r="K132" s="498">
        <f t="shared" si="17"/>
        <v>134</v>
      </c>
      <c r="L132" s="498">
        <f t="shared" si="17"/>
        <v>135</v>
      </c>
      <c r="M132" s="498">
        <f t="shared" si="17"/>
        <v>134</v>
      </c>
      <c r="N132" s="120"/>
      <c r="O132" s="120"/>
      <c r="P132" s="120"/>
      <c r="Q132" s="120"/>
      <c r="R132" s="120"/>
      <c r="S132" s="120"/>
      <c r="T132" s="120"/>
    </row>
    <row r="133" spans="2:20" x14ac:dyDescent="0.3">
      <c r="B133" s="910" t="s">
        <v>782</v>
      </c>
      <c r="C133" s="910"/>
      <c r="D133" s="910"/>
      <c r="E133" s="910"/>
      <c r="F133" s="498"/>
      <c r="G133" s="499">
        <f>G132/$F132</f>
        <v>3.0689909157868893E-2</v>
      </c>
      <c r="H133" s="499">
        <f t="shared" ref="H133:M133" si="18">H132/$F132</f>
        <v>3.2899582617235454E-2</v>
      </c>
      <c r="I133" s="499">
        <f t="shared" si="18"/>
        <v>3.3145101890498407E-2</v>
      </c>
      <c r="J133" s="499">
        <f t="shared" si="18"/>
        <v>3.2899582617235454E-2</v>
      </c>
      <c r="K133" s="499">
        <f t="shared" si="18"/>
        <v>3.2899582617235454E-2</v>
      </c>
      <c r="L133" s="499">
        <f t="shared" si="18"/>
        <v>3.3145101890498407E-2</v>
      </c>
      <c r="M133" s="499">
        <f t="shared" si="18"/>
        <v>3.2899582617235454E-2</v>
      </c>
      <c r="N133" s="120"/>
      <c r="O133" s="120"/>
      <c r="P133" s="120"/>
      <c r="Q133" s="120"/>
      <c r="R133" s="120"/>
      <c r="S133" s="120"/>
      <c r="T133" s="120"/>
    </row>
    <row r="134" spans="2:20" x14ac:dyDescent="0.3">
      <c r="B134" s="770" t="s">
        <v>1168</v>
      </c>
      <c r="C134" s="770"/>
      <c r="D134" s="770"/>
      <c r="E134" s="770"/>
      <c r="F134" s="770"/>
      <c r="G134" s="770"/>
      <c r="H134" s="770"/>
      <c r="I134" s="770"/>
      <c r="J134" s="770"/>
      <c r="K134" s="770"/>
      <c r="L134" s="770"/>
      <c r="M134" s="770"/>
      <c r="N134" s="770"/>
      <c r="O134" s="770"/>
      <c r="P134" s="770"/>
      <c r="Q134" s="769" t="s">
        <v>286</v>
      </c>
      <c r="R134" s="769"/>
      <c r="S134" s="769"/>
      <c r="T134" s="769"/>
    </row>
    <row r="135" spans="2:20" ht="15" thickBot="1" x14ac:dyDescent="0.35"/>
    <row r="136" spans="2:20" x14ac:dyDescent="0.3">
      <c r="B136" s="230" t="s">
        <v>697</v>
      </c>
      <c r="C136" s="153"/>
      <c r="D136" s="153"/>
      <c r="E136" s="153"/>
      <c r="F136" s="153"/>
      <c r="G136" s="153"/>
      <c r="H136" s="153"/>
      <c r="I136" s="153"/>
      <c r="J136" s="153"/>
      <c r="K136" s="153"/>
      <c r="L136" s="153"/>
      <c r="M136" s="153"/>
      <c r="N136" s="153"/>
      <c r="O136" s="153"/>
      <c r="P136" s="153"/>
      <c r="Q136" s="153"/>
      <c r="R136" s="153"/>
      <c r="S136" s="153"/>
      <c r="T136" s="154"/>
    </row>
    <row r="137" spans="2:20" x14ac:dyDescent="0.3">
      <c r="B137" s="804" t="s">
        <v>2358</v>
      </c>
      <c r="C137" s="764"/>
      <c r="D137" s="764"/>
      <c r="E137" s="764"/>
      <c r="F137" s="764"/>
      <c r="G137" s="764"/>
      <c r="H137" s="764"/>
      <c r="I137" s="764"/>
      <c r="J137" s="764"/>
      <c r="K137" s="764"/>
      <c r="L137" s="764"/>
      <c r="M137" s="764"/>
      <c r="N137" s="764"/>
      <c r="O137" s="764"/>
      <c r="P137" s="764"/>
      <c r="Q137" s="764"/>
      <c r="R137" s="764"/>
      <c r="S137" s="764"/>
      <c r="T137" s="765"/>
    </row>
    <row r="138" spans="2:20" x14ac:dyDescent="0.3">
      <c r="B138" s="804"/>
      <c r="C138" s="764"/>
      <c r="D138" s="764"/>
      <c r="E138" s="764"/>
      <c r="F138" s="764"/>
      <c r="G138" s="764"/>
      <c r="H138" s="764"/>
      <c r="I138" s="764"/>
      <c r="J138" s="764"/>
      <c r="K138" s="764"/>
      <c r="L138" s="764"/>
      <c r="M138" s="764"/>
      <c r="N138" s="764"/>
      <c r="O138" s="764"/>
      <c r="P138" s="764"/>
      <c r="Q138" s="764"/>
      <c r="R138" s="764"/>
      <c r="S138" s="764"/>
      <c r="T138" s="765"/>
    </row>
    <row r="139" spans="2:20" x14ac:dyDescent="0.3">
      <c r="B139" s="804"/>
      <c r="C139" s="764"/>
      <c r="D139" s="764"/>
      <c r="E139" s="764"/>
      <c r="F139" s="764"/>
      <c r="G139" s="764"/>
      <c r="H139" s="764"/>
      <c r="I139" s="764"/>
      <c r="J139" s="764"/>
      <c r="K139" s="764"/>
      <c r="L139" s="764"/>
      <c r="M139" s="764"/>
      <c r="N139" s="764"/>
      <c r="O139" s="764"/>
      <c r="P139" s="764"/>
      <c r="Q139" s="764"/>
      <c r="R139" s="764"/>
      <c r="S139" s="764"/>
      <c r="T139" s="765"/>
    </row>
    <row r="140" spans="2:20" x14ac:dyDescent="0.3">
      <c r="B140" s="804"/>
      <c r="C140" s="764"/>
      <c r="D140" s="764"/>
      <c r="E140" s="764"/>
      <c r="F140" s="764"/>
      <c r="G140" s="764"/>
      <c r="H140" s="764"/>
      <c r="I140" s="764"/>
      <c r="J140" s="764"/>
      <c r="K140" s="764"/>
      <c r="L140" s="764"/>
      <c r="M140" s="764"/>
      <c r="N140" s="764"/>
      <c r="O140" s="764"/>
      <c r="P140" s="764"/>
      <c r="Q140" s="764"/>
      <c r="R140" s="764"/>
      <c r="S140" s="764"/>
      <c r="T140" s="765"/>
    </row>
    <row r="141" spans="2:20" x14ac:dyDescent="0.3">
      <c r="B141" s="804"/>
      <c r="C141" s="764"/>
      <c r="D141" s="764"/>
      <c r="E141" s="764"/>
      <c r="F141" s="764"/>
      <c r="G141" s="764"/>
      <c r="H141" s="764"/>
      <c r="I141" s="764"/>
      <c r="J141" s="764"/>
      <c r="K141" s="764"/>
      <c r="L141" s="764"/>
      <c r="M141" s="764"/>
      <c r="N141" s="764"/>
      <c r="O141" s="764"/>
      <c r="P141" s="764"/>
      <c r="Q141" s="764"/>
      <c r="R141" s="764"/>
      <c r="S141" s="764"/>
      <c r="T141" s="765"/>
    </row>
    <row r="142" spans="2:20" x14ac:dyDescent="0.3">
      <c r="B142" s="804"/>
      <c r="C142" s="764"/>
      <c r="D142" s="764"/>
      <c r="E142" s="764"/>
      <c r="F142" s="764"/>
      <c r="G142" s="764"/>
      <c r="H142" s="764"/>
      <c r="I142" s="764"/>
      <c r="J142" s="764"/>
      <c r="K142" s="764"/>
      <c r="L142" s="764"/>
      <c r="M142" s="764"/>
      <c r="N142" s="764"/>
      <c r="O142" s="764"/>
      <c r="P142" s="764"/>
      <c r="Q142" s="764"/>
      <c r="R142" s="764"/>
      <c r="S142" s="764"/>
      <c r="T142" s="765"/>
    </row>
    <row r="143" spans="2:20" x14ac:dyDescent="0.3">
      <c r="B143" s="804"/>
      <c r="C143" s="764"/>
      <c r="D143" s="764"/>
      <c r="E143" s="764"/>
      <c r="F143" s="764"/>
      <c r="G143" s="764"/>
      <c r="H143" s="764"/>
      <c r="I143" s="764"/>
      <c r="J143" s="764"/>
      <c r="K143" s="764"/>
      <c r="L143" s="764"/>
      <c r="M143" s="764"/>
      <c r="N143" s="764"/>
      <c r="O143" s="764"/>
      <c r="P143" s="764"/>
      <c r="Q143" s="764"/>
      <c r="R143" s="764"/>
      <c r="S143" s="764"/>
      <c r="T143" s="765"/>
    </row>
    <row r="144" spans="2:20" x14ac:dyDescent="0.3">
      <c r="B144" s="804"/>
      <c r="C144" s="764"/>
      <c r="D144" s="764"/>
      <c r="E144" s="764"/>
      <c r="F144" s="764"/>
      <c r="G144" s="764"/>
      <c r="H144" s="764"/>
      <c r="I144" s="764"/>
      <c r="J144" s="764"/>
      <c r="K144" s="764"/>
      <c r="L144" s="764"/>
      <c r="M144" s="764"/>
      <c r="N144" s="764"/>
      <c r="O144" s="764"/>
      <c r="P144" s="764"/>
      <c r="Q144" s="764"/>
      <c r="R144" s="764"/>
      <c r="S144" s="764"/>
      <c r="T144" s="765"/>
    </row>
    <row r="145" spans="2:20" x14ac:dyDescent="0.3">
      <c r="B145" s="804"/>
      <c r="C145" s="764"/>
      <c r="D145" s="764"/>
      <c r="E145" s="764"/>
      <c r="F145" s="764"/>
      <c r="G145" s="764"/>
      <c r="H145" s="764"/>
      <c r="I145" s="764"/>
      <c r="J145" s="764"/>
      <c r="K145" s="764"/>
      <c r="L145" s="764"/>
      <c r="M145" s="764"/>
      <c r="N145" s="764"/>
      <c r="O145" s="764"/>
      <c r="P145" s="764"/>
      <c r="Q145" s="764"/>
      <c r="R145" s="764"/>
      <c r="S145" s="764"/>
      <c r="T145" s="765"/>
    </row>
    <row r="146" spans="2:20" x14ac:dyDescent="0.3">
      <c r="B146" s="804"/>
      <c r="C146" s="764"/>
      <c r="D146" s="764"/>
      <c r="E146" s="764"/>
      <c r="F146" s="764"/>
      <c r="G146" s="764"/>
      <c r="H146" s="764"/>
      <c r="I146" s="764"/>
      <c r="J146" s="764"/>
      <c r="K146" s="764"/>
      <c r="L146" s="764"/>
      <c r="M146" s="764"/>
      <c r="N146" s="764"/>
      <c r="O146" s="764"/>
      <c r="P146" s="764"/>
      <c r="Q146" s="764"/>
      <c r="R146" s="764"/>
      <c r="S146" s="764"/>
      <c r="T146" s="765"/>
    </row>
    <row r="147" spans="2:20" x14ac:dyDescent="0.3">
      <c r="B147" s="804"/>
      <c r="C147" s="764"/>
      <c r="D147" s="764"/>
      <c r="E147" s="764"/>
      <c r="F147" s="764"/>
      <c r="G147" s="764"/>
      <c r="H147" s="764"/>
      <c r="I147" s="764"/>
      <c r="J147" s="764"/>
      <c r="K147" s="764"/>
      <c r="L147" s="764"/>
      <c r="M147" s="764"/>
      <c r="N147" s="764"/>
      <c r="O147" s="764"/>
      <c r="P147" s="764"/>
      <c r="Q147" s="764"/>
      <c r="R147" s="764"/>
      <c r="S147" s="764"/>
      <c r="T147" s="765"/>
    </row>
    <row r="148" spans="2:20" x14ac:dyDescent="0.3">
      <c r="B148" s="804"/>
      <c r="C148" s="764"/>
      <c r="D148" s="764"/>
      <c r="E148" s="764"/>
      <c r="F148" s="764"/>
      <c r="G148" s="764"/>
      <c r="H148" s="764"/>
      <c r="I148" s="764"/>
      <c r="J148" s="764"/>
      <c r="K148" s="764"/>
      <c r="L148" s="764"/>
      <c r="M148" s="764"/>
      <c r="N148" s="764"/>
      <c r="O148" s="764"/>
      <c r="P148" s="764"/>
      <c r="Q148" s="764"/>
      <c r="R148" s="764"/>
      <c r="S148" s="764"/>
      <c r="T148" s="765"/>
    </row>
    <row r="149" spans="2:20" x14ac:dyDescent="0.3">
      <c r="B149" s="804"/>
      <c r="C149" s="764"/>
      <c r="D149" s="764"/>
      <c r="E149" s="764"/>
      <c r="F149" s="764"/>
      <c r="G149" s="764"/>
      <c r="H149" s="764"/>
      <c r="I149" s="764"/>
      <c r="J149" s="764"/>
      <c r="K149" s="764"/>
      <c r="L149" s="764"/>
      <c r="M149" s="764"/>
      <c r="N149" s="764"/>
      <c r="O149" s="764"/>
      <c r="P149" s="764"/>
      <c r="Q149" s="764"/>
      <c r="R149" s="764"/>
      <c r="S149" s="764"/>
      <c r="T149" s="765"/>
    </row>
    <row r="150" spans="2:20" x14ac:dyDescent="0.3">
      <c r="B150" s="804"/>
      <c r="C150" s="764"/>
      <c r="D150" s="764"/>
      <c r="E150" s="764"/>
      <c r="F150" s="764"/>
      <c r="G150" s="764"/>
      <c r="H150" s="764"/>
      <c r="I150" s="764"/>
      <c r="J150" s="764"/>
      <c r="K150" s="764"/>
      <c r="L150" s="764"/>
      <c r="M150" s="764"/>
      <c r="N150" s="764"/>
      <c r="O150" s="764"/>
      <c r="P150" s="764"/>
      <c r="Q150" s="764"/>
      <c r="R150" s="764"/>
      <c r="S150" s="764"/>
      <c r="T150" s="765"/>
    </row>
    <row r="151" spans="2:20" x14ac:dyDescent="0.3">
      <c r="B151" s="804"/>
      <c r="C151" s="764"/>
      <c r="D151" s="764"/>
      <c r="E151" s="764"/>
      <c r="F151" s="764"/>
      <c r="G151" s="764"/>
      <c r="H151" s="764"/>
      <c r="I151" s="764"/>
      <c r="J151" s="764"/>
      <c r="K151" s="764"/>
      <c r="L151" s="764"/>
      <c r="M151" s="764"/>
      <c r="N151" s="764"/>
      <c r="O151" s="764"/>
      <c r="P151" s="764"/>
      <c r="Q151" s="764"/>
      <c r="R151" s="764"/>
      <c r="S151" s="764"/>
      <c r="T151" s="765"/>
    </row>
    <row r="152" spans="2:20" x14ac:dyDescent="0.3">
      <c r="B152" s="804"/>
      <c r="C152" s="764"/>
      <c r="D152" s="764"/>
      <c r="E152" s="764"/>
      <c r="F152" s="764"/>
      <c r="G152" s="764"/>
      <c r="H152" s="764"/>
      <c r="I152" s="764"/>
      <c r="J152" s="764"/>
      <c r="K152" s="764"/>
      <c r="L152" s="764"/>
      <c r="M152" s="764"/>
      <c r="N152" s="764"/>
      <c r="O152" s="764"/>
      <c r="P152" s="764"/>
      <c r="Q152" s="764"/>
      <c r="R152" s="764"/>
      <c r="S152" s="764"/>
      <c r="T152" s="765"/>
    </row>
    <row r="153" spans="2:20" x14ac:dyDescent="0.3">
      <c r="B153" s="804"/>
      <c r="C153" s="764"/>
      <c r="D153" s="764"/>
      <c r="E153" s="764"/>
      <c r="F153" s="764"/>
      <c r="G153" s="764"/>
      <c r="H153" s="764"/>
      <c r="I153" s="764"/>
      <c r="J153" s="764"/>
      <c r="K153" s="764"/>
      <c r="L153" s="764"/>
      <c r="M153" s="764"/>
      <c r="N153" s="764"/>
      <c r="O153" s="764"/>
      <c r="P153" s="764"/>
      <c r="Q153" s="764"/>
      <c r="R153" s="764"/>
      <c r="S153" s="764"/>
      <c r="T153" s="765"/>
    </row>
    <row r="154" spans="2:20" x14ac:dyDescent="0.3">
      <c r="B154" s="804"/>
      <c r="C154" s="764"/>
      <c r="D154" s="764"/>
      <c r="E154" s="764"/>
      <c r="F154" s="764"/>
      <c r="G154" s="764"/>
      <c r="H154" s="764"/>
      <c r="I154" s="764"/>
      <c r="J154" s="764"/>
      <c r="K154" s="764"/>
      <c r="L154" s="764"/>
      <c r="M154" s="764"/>
      <c r="N154" s="764"/>
      <c r="O154" s="764"/>
      <c r="P154" s="764"/>
      <c r="Q154" s="764"/>
      <c r="R154" s="764"/>
      <c r="S154" s="764"/>
      <c r="T154" s="765"/>
    </row>
    <row r="155" spans="2:20" x14ac:dyDescent="0.3">
      <c r="B155" s="804"/>
      <c r="C155" s="764"/>
      <c r="D155" s="764"/>
      <c r="E155" s="764"/>
      <c r="F155" s="764"/>
      <c r="G155" s="764"/>
      <c r="H155" s="764"/>
      <c r="I155" s="764"/>
      <c r="J155" s="764"/>
      <c r="K155" s="764"/>
      <c r="L155" s="764"/>
      <c r="M155" s="764"/>
      <c r="N155" s="764"/>
      <c r="O155" s="764"/>
      <c r="P155" s="764"/>
      <c r="Q155" s="764"/>
      <c r="R155" s="764"/>
      <c r="S155" s="764"/>
      <c r="T155" s="765"/>
    </row>
    <row r="156" spans="2:20" x14ac:dyDescent="0.3">
      <c r="B156" s="804"/>
      <c r="C156" s="764"/>
      <c r="D156" s="764"/>
      <c r="E156" s="764"/>
      <c r="F156" s="764"/>
      <c r="G156" s="764"/>
      <c r="H156" s="764"/>
      <c r="I156" s="764"/>
      <c r="J156" s="764"/>
      <c r="K156" s="764"/>
      <c r="L156" s="764"/>
      <c r="M156" s="764"/>
      <c r="N156" s="764"/>
      <c r="O156" s="764"/>
      <c r="P156" s="764"/>
      <c r="Q156" s="764"/>
      <c r="R156" s="764"/>
      <c r="S156" s="764"/>
      <c r="T156" s="765"/>
    </row>
    <row r="157" spans="2:20" ht="15" thickBot="1" x14ac:dyDescent="0.35">
      <c r="B157" s="157"/>
      <c r="C157" s="158"/>
      <c r="D157" s="158"/>
      <c r="E157" s="158"/>
      <c r="F157" s="158"/>
      <c r="G157" s="158"/>
      <c r="H157" s="158"/>
      <c r="I157" s="158"/>
      <c r="J157" s="158"/>
      <c r="K157" s="158"/>
      <c r="L157" s="158"/>
      <c r="M157" s="158"/>
      <c r="N157" s="158"/>
      <c r="O157" s="158"/>
      <c r="P157" s="158"/>
      <c r="Q157" s="158"/>
      <c r="R157" s="158"/>
      <c r="S157" s="158"/>
      <c r="T157" s="159"/>
    </row>
  </sheetData>
  <mergeCells count="13">
    <mergeCell ref="B137:T156"/>
    <mergeCell ref="Q134:T134"/>
    <mergeCell ref="B134:P134"/>
    <mergeCell ref="B132:E132"/>
    <mergeCell ref="B133:E133"/>
    <mergeCell ref="B4:T4"/>
    <mergeCell ref="B6:B7"/>
    <mergeCell ref="C6:C7"/>
    <mergeCell ref="D6:D7"/>
    <mergeCell ref="E6:E7"/>
    <mergeCell ref="F6:F7"/>
    <mergeCell ref="G6:M6"/>
    <mergeCell ref="N6:T6"/>
  </mergeCells>
  <dataValidations count="1">
    <dataValidation type="list" allowBlank="1" showInputMessage="1" showErrorMessage="1" sqref="Q134" xr:uid="{00000000-0002-0000-3200-000000000000}">
      <formula1>"V"</formula1>
    </dataValidation>
  </dataValidations>
  <pageMargins left="0.7" right="0.7" top="0.75" bottom="0.75" header="0.3" footer="0.3"/>
  <pageSetup paperSize="9" scale="95" orientation="landscape" horizontalDpi="360" verticalDpi="360"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002060"/>
  </sheetPr>
  <dimension ref="B3:H67"/>
  <sheetViews>
    <sheetView showGridLines="0" workbookViewId="0"/>
  </sheetViews>
  <sheetFormatPr defaultColWidth="9.109375" defaultRowHeight="14.4" x14ac:dyDescent="0.3"/>
  <cols>
    <col min="1" max="1" width="3.44140625" customWidth="1"/>
    <col min="3" max="3" width="35.44140625" customWidth="1"/>
    <col min="4" max="4" width="21.88671875" customWidth="1"/>
    <col min="5" max="5" width="22.6640625" customWidth="1"/>
    <col min="6" max="6" width="14.33203125" customWidth="1"/>
    <col min="7" max="7" width="15.44140625" customWidth="1"/>
    <col min="8" max="8" width="25.44140625" bestFit="1" customWidth="1"/>
  </cols>
  <sheetData>
    <row r="3" spans="2:8" x14ac:dyDescent="0.3">
      <c r="B3" s="86" t="s">
        <v>1250</v>
      </c>
    </row>
    <row r="5" spans="2:8" ht="14.4" customHeight="1" x14ac:dyDescent="0.3">
      <c r="B5" s="758" t="s">
        <v>238</v>
      </c>
      <c r="C5" s="758" t="s">
        <v>680</v>
      </c>
      <c r="D5" s="910" t="s">
        <v>787</v>
      </c>
      <c r="E5" s="910"/>
      <c r="F5" s="911" t="s">
        <v>788</v>
      </c>
      <c r="G5" s="911"/>
      <c r="H5" s="496"/>
    </row>
    <row r="6" spans="2:8" x14ac:dyDescent="0.3">
      <c r="B6" s="867"/>
      <c r="C6" s="867"/>
      <c r="D6" s="120" t="s">
        <v>789</v>
      </c>
      <c r="E6" s="120" t="s">
        <v>790</v>
      </c>
      <c r="F6" s="911"/>
      <c r="G6" s="911"/>
      <c r="H6" s="260" t="s">
        <v>791</v>
      </c>
    </row>
    <row r="7" spans="2:8" x14ac:dyDescent="0.3">
      <c r="B7" s="759"/>
      <c r="C7" s="759"/>
      <c r="D7" s="120" t="s">
        <v>792</v>
      </c>
      <c r="E7" s="120" t="s">
        <v>793</v>
      </c>
      <c r="F7" s="120" t="s">
        <v>233</v>
      </c>
      <c r="G7" s="120" t="s">
        <v>234</v>
      </c>
      <c r="H7" s="497"/>
    </row>
    <row r="8" spans="2:8" x14ac:dyDescent="0.3">
      <c r="B8" s="410"/>
      <c r="C8" s="410"/>
      <c r="D8" s="410"/>
      <c r="E8" s="410"/>
      <c r="F8" s="410"/>
      <c r="G8" s="410"/>
      <c r="H8" s="410"/>
    </row>
    <row r="9" spans="2:8" ht="28.8" x14ac:dyDescent="0.3">
      <c r="B9" s="706">
        <v>1</v>
      </c>
      <c r="C9" s="707" t="s">
        <v>2359</v>
      </c>
      <c r="D9" s="708"/>
      <c r="E9" s="708" t="s">
        <v>2360</v>
      </c>
      <c r="F9" s="708" t="s">
        <v>2360</v>
      </c>
      <c r="G9" s="708"/>
      <c r="H9" s="711" t="s">
        <v>2361</v>
      </c>
    </row>
    <row r="10" spans="2:8" ht="31.2" x14ac:dyDescent="0.3">
      <c r="B10" s="709">
        <v>2</v>
      </c>
      <c r="C10" s="707" t="s">
        <v>2359</v>
      </c>
      <c r="D10" s="709"/>
      <c r="E10" s="708" t="s">
        <v>2360</v>
      </c>
      <c r="F10" s="708" t="s">
        <v>2360</v>
      </c>
      <c r="G10" s="709"/>
      <c r="H10" s="710" t="s">
        <v>2362</v>
      </c>
    </row>
    <row r="11" spans="2:8" ht="28.8" x14ac:dyDescent="0.3">
      <c r="B11" s="709">
        <v>3</v>
      </c>
      <c r="C11" s="707" t="s">
        <v>2359</v>
      </c>
      <c r="D11" s="709"/>
      <c r="E11" s="708" t="s">
        <v>2360</v>
      </c>
      <c r="F11" s="708" t="s">
        <v>2360</v>
      </c>
      <c r="G11" s="709"/>
      <c r="H11" s="650" t="s">
        <v>2363</v>
      </c>
    </row>
    <row r="12" spans="2:8" ht="28.8" x14ac:dyDescent="0.3">
      <c r="B12" s="709">
        <v>4</v>
      </c>
      <c r="C12" s="707" t="s">
        <v>2359</v>
      </c>
      <c r="D12" s="709"/>
      <c r="E12" s="708" t="s">
        <v>2360</v>
      </c>
      <c r="F12" s="708" t="s">
        <v>2360</v>
      </c>
      <c r="G12" s="709"/>
      <c r="H12" s="650" t="s">
        <v>2364</v>
      </c>
    </row>
    <row r="13" spans="2:8" ht="28.8" x14ac:dyDescent="0.3">
      <c r="B13" s="709">
        <v>5</v>
      </c>
      <c r="C13" s="707" t="s">
        <v>2359</v>
      </c>
      <c r="D13" s="709"/>
      <c r="E13" s="708" t="s">
        <v>2360</v>
      </c>
      <c r="F13" s="708" t="s">
        <v>2360</v>
      </c>
      <c r="G13" s="709"/>
      <c r="H13" s="650" t="s">
        <v>2365</v>
      </c>
    </row>
    <row r="14" spans="2:8" ht="28.8" x14ac:dyDescent="0.3">
      <c r="B14" s="709">
        <v>6</v>
      </c>
      <c r="C14" s="707" t="s">
        <v>2359</v>
      </c>
      <c r="D14" s="709"/>
      <c r="E14" s="708" t="s">
        <v>2360</v>
      </c>
      <c r="F14" s="708" t="s">
        <v>2360</v>
      </c>
      <c r="G14" s="709"/>
      <c r="H14" s="650" t="s">
        <v>2366</v>
      </c>
    </row>
    <row r="15" spans="2:8" ht="28.8" x14ac:dyDescent="0.3">
      <c r="B15" s="709">
        <v>7</v>
      </c>
      <c r="C15" s="707" t="s">
        <v>2359</v>
      </c>
      <c r="D15" s="709"/>
      <c r="E15" s="708" t="s">
        <v>2360</v>
      </c>
      <c r="F15" s="708" t="s">
        <v>2360</v>
      </c>
      <c r="G15" s="709"/>
      <c r="H15" s="650" t="s">
        <v>2367</v>
      </c>
    </row>
    <row r="16" spans="2:8" ht="28.8" x14ac:dyDescent="0.3">
      <c r="B16" s="709">
        <v>8</v>
      </c>
      <c r="C16" s="707" t="s">
        <v>2359</v>
      </c>
      <c r="D16" s="709"/>
      <c r="E16" s="708" t="s">
        <v>2360</v>
      </c>
      <c r="F16" s="708" t="s">
        <v>2360</v>
      </c>
      <c r="G16" s="709"/>
      <c r="H16" s="650" t="s">
        <v>2368</v>
      </c>
    </row>
    <row r="17" spans="2:8" ht="28.8" x14ac:dyDescent="0.3">
      <c r="B17" s="709">
        <v>9</v>
      </c>
      <c r="C17" s="707" t="s">
        <v>2359</v>
      </c>
      <c r="D17" s="709"/>
      <c r="E17" s="708" t="s">
        <v>2360</v>
      </c>
      <c r="F17" s="708" t="s">
        <v>2360</v>
      </c>
      <c r="G17" s="709"/>
      <c r="H17" s="650" t="s">
        <v>2369</v>
      </c>
    </row>
    <row r="18" spans="2:8" ht="28.8" x14ac:dyDescent="0.3">
      <c r="B18" s="709">
        <v>10</v>
      </c>
      <c r="C18" s="707" t="s">
        <v>2359</v>
      </c>
      <c r="D18" s="709"/>
      <c r="E18" s="708" t="s">
        <v>2360</v>
      </c>
      <c r="F18" s="708" t="s">
        <v>2360</v>
      </c>
      <c r="G18" s="709"/>
      <c r="H18" s="650" t="s">
        <v>2370</v>
      </c>
    </row>
    <row r="19" spans="2:8" ht="28.8" x14ac:dyDescent="0.3">
      <c r="B19" s="709">
        <v>11</v>
      </c>
      <c r="C19" s="707" t="s">
        <v>2359</v>
      </c>
      <c r="D19" s="709"/>
      <c r="E19" s="708" t="s">
        <v>2360</v>
      </c>
      <c r="F19" s="708" t="s">
        <v>2360</v>
      </c>
      <c r="G19" s="709"/>
      <c r="H19" s="650" t="s">
        <v>2371</v>
      </c>
    </row>
    <row r="20" spans="2:8" ht="28.8" x14ac:dyDescent="0.3">
      <c r="B20" s="709">
        <v>12</v>
      </c>
      <c r="C20" s="707" t="s">
        <v>2359</v>
      </c>
      <c r="D20" s="709"/>
      <c r="E20" s="708" t="s">
        <v>2360</v>
      </c>
      <c r="F20" s="708" t="s">
        <v>2360</v>
      </c>
      <c r="G20" s="709"/>
      <c r="H20" s="650" t="s">
        <v>2372</v>
      </c>
    </row>
    <row r="21" spans="2:8" ht="28.8" x14ac:dyDescent="0.3">
      <c r="B21" s="709">
        <v>13</v>
      </c>
      <c r="C21" s="707" t="s">
        <v>2359</v>
      </c>
      <c r="D21" s="709"/>
      <c r="E21" s="708" t="s">
        <v>2360</v>
      </c>
      <c r="F21" s="708" t="s">
        <v>2360</v>
      </c>
      <c r="G21" s="709"/>
      <c r="H21" s="650" t="s">
        <v>2373</v>
      </c>
    </row>
    <row r="22" spans="2:8" ht="28.8" x14ac:dyDescent="0.3">
      <c r="B22" s="709">
        <v>14</v>
      </c>
      <c r="C22" s="707" t="s">
        <v>2359</v>
      </c>
      <c r="D22" s="709"/>
      <c r="E22" s="708" t="s">
        <v>2360</v>
      </c>
      <c r="F22" s="708" t="s">
        <v>2360</v>
      </c>
      <c r="G22" s="709"/>
      <c r="H22" s="650" t="s">
        <v>2374</v>
      </c>
    </row>
    <row r="23" spans="2:8" ht="28.8" x14ac:dyDescent="0.3">
      <c r="B23" s="709">
        <v>15</v>
      </c>
      <c r="C23" s="707" t="s">
        <v>2359</v>
      </c>
      <c r="D23" s="709"/>
      <c r="E23" s="708" t="s">
        <v>2360</v>
      </c>
      <c r="F23" s="708" t="s">
        <v>2360</v>
      </c>
      <c r="G23" s="709"/>
      <c r="H23" s="650" t="s">
        <v>2369</v>
      </c>
    </row>
    <row r="24" spans="2:8" ht="28.8" x14ac:dyDescent="0.3">
      <c r="B24" s="709">
        <v>16</v>
      </c>
      <c r="C24" s="709" t="s">
        <v>2005</v>
      </c>
      <c r="D24" s="709"/>
      <c r="E24" s="708" t="s">
        <v>2360</v>
      </c>
      <c r="F24" s="708" t="s">
        <v>2360</v>
      </c>
      <c r="G24" s="709"/>
      <c r="H24" s="650" t="s">
        <v>2375</v>
      </c>
    </row>
    <row r="25" spans="2:8" ht="28.8" x14ac:dyDescent="0.3">
      <c r="B25" s="709">
        <v>17</v>
      </c>
      <c r="C25" s="709" t="s">
        <v>2376</v>
      </c>
      <c r="D25" s="709"/>
      <c r="E25" s="708" t="s">
        <v>2360</v>
      </c>
      <c r="F25" s="708" t="s">
        <v>2360</v>
      </c>
      <c r="G25" s="709"/>
      <c r="H25" s="650" t="s">
        <v>2377</v>
      </c>
    </row>
    <row r="26" spans="2:8" x14ac:dyDescent="0.3">
      <c r="B26" s="831" t="s">
        <v>1168</v>
      </c>
      <c r="C26" s="832"/>
      <c r="D26" s="832"/>
      <c r="E26" s="832"/>
      <c r="F26" s="832"/>
      <c r="G26" s="833"/>
      <c r="H26" s="67" t="s">
        <v>286</v>
      </c>
    </row>
    <row r="28" spans="2:8" x14ac:dyDescent="0.3">
      <c r="B28" s="64" t="s">
        <v>2</v>
      </c>
    </row>
    <row r="29" spans="2:8" x14ac:dyDescent="0.3">
      <c r="B29" t="s">
        <v>794</v>
      </c>
    </row>
    <row r="30" spans="2:8" x14ac:dyDescent="0.3">
      <c r="B30" t="s">
        <v>795</v>
      </c>
    </row>
    <row r="31" spans="2:8" ht="30" customHeight="1" x14ac:dyDescent="0.3">
      <c r="B31" s="745" t="s">
        <v>796</v>
      </c>
      <c r="C31" s="745"/>
      <c r="D31" s="745"/>
      <c r="E31" s="745"/>
      <c r="F31" s="745"/>
      <c r="G31" s="745"/>
      <c r="H31" s="745"/>
    </row>
    <row r="32" spans="2:8" ht="39.75" customHeight="1" x14ac:dyDescent="0.3">
      <c r="B32" s="745" t="s">
        <v>797</v>
      </c>
      <c r="C32" s="745"/>
      <c r="D32" s="745"/>
      <c r="E32" s="745"/>
      <c r="F32" s="745"/>
      <c r="G32" s="745"/>
      <c r="H32" s="745"/>
    </row>
    <row r="34" spans="2:8" x14ac:dyDescent="0.3">
      <c r="B34" t="s">
        <v>798</v>
      </c>
    </row>
    <row r="35" spans="2:8" x14ac:dyDescent="0.3">
      <c r="B35" t="s">
        <v>799</v>
      </c>
    </row>
    <row r="36" spans="2:8" x14ac:dyDescent="0.3">
      <c r="B36" t="s">
        <v>800</v>
      </c>
    </row>
    <row r="37" spans="2:8" x14ac:dyDescent="0.3">
      <c r="B37" t="s">
        <v>801</v>
      </c>
    </row>
    <row r="40" spans="2:8" ht="15" thickBot="1" x14ac:dyDescent="0.35"/>
    <row r="41" spans="2:8" x14ac:dyDescent="0.3">
      <c r="B41" s="322" t="s">
        <v>697</v>
      </c>
      <c r="C41" s="324"/>
      <c r="D41" s="153"/>
      <c r="E41" s="153"/>
      <c r="F41" s="153"/>
      <c r="G41" s="153"/>
      <c r="H41" s="154"/>
    </row>
    <row r="42" spans="2:8" x14ac:dyDescent="0.3">
      <c r="B42" s="804" t="s">
        <v>2378</v>
      </c>
      <c r="C42" s="764"/>
      <c r="D42" s="764"/>
      <c r="E42" s="764"/>
      <c r="F42" s="764"/>
      <c r="G42" s="764"/>
      <c r="H42" s="765"/>
    </row>
    <row r="43" spans="2:8" x14ac:dyDescent="0.3">
      <c r="B43" s="804"/>
      <c r="C43" s="764"/>
      <c r="D43" s="764"/>
      <c r="E43" s="764"/>
      <c r="F43" s="764"/>
      <c r="G43" s="764"/>
      <c r="H43" s="765"/>
    </row>
    <row r="44" spans="2:8" x14ac:dyDescent="0.3">
      <c r="B44" s="804"/>
      <c r="C44" s="764"/>
      <c r="D44" s="764"/>
      <c r="E44" s="764"/>
      <c r="F44" s="764"/>
      <c r="G44" s="764"/>
      <c r="H44" s="765"/>
    </row>
    <row r="45" spans="2:8" x14ac:dyDescent="0.3">
      <c r="B45" s="804"/>
      <c r="C45" s="764"/>
      <c r="D45" s="764"/>
      <c r="E45" s="764"/>
      <c r="F45" s="764"/>
      <c r="G45" s="764"/>
      <c r="H45" s="765"/>
    </row>
    <row r="46" spans="2:8" x14ac:dyDescent="0.3">
      <c r="B46" s="804"/>
      <c r="C46" s="764"/>
      <c r="D46" s="764"/>
      <c r="E46" s="764"/>
      <c r="F46" s="764"/>
      <c r="G46" s="764"/>
      <c r="H46" s="765"/>
    </row>
    <row r="47" spans="2:8" x14ac:dyDescent="0.3">
      <c r="B47" s="804"/>
      <c r="C47" s="764"/>
      <c r="D47" s="764"/>
      <c r="E47" s="764"/>
      <c r="F47" s="764"/>
      <c r="G47" s="764"/>
      <c r="H47" s="765"/>
    </row>
    <row r="48" spans="2:8" x14ac:dyDescent="0.3">
      <c r="B48" s="804"/>
      <c r="C48" s="764"/>
      <c r="D48" s="764"/>
      <c r="E48" s="764"/>
      <c r="F48" s="764"/>
      <c r="G48" s="764"/>
      <c r="H48" s="765"/>
    </row>
    <row r="49" spans="2:8" x14ac:dyDescent="0.3">
      <c r="B49" s="804"/>
      <c r="C49" s="764"/>
      <c r="D49" s="764"/>
      <c r="E49" s="764"/>
      <c r="F49" s="764"/>
      <c r="G49" s="764"/>
      <c r="H49" s="765"/>
    </row>
    <row r="50" spans="2:8" x14ac:dyDescent="0.3">
      <c r="B50" s="804"/>
      <c r="C50" s="764"/>
      <c r="D50" s="764"/>
      <c r="E50" s="764"/>
      <c r="F50" s="764"/>
      <c r="G50" s="764"/>
      <c r="H50" s="765"/>
    </row>
    <row r="51" spans="2:8" x14ac:dyDescent="0.3">
      <c r="B51" s="804"/>
      <c r="C51" s="764"/>
      <c r="D51" s="764"/>
      <c r="E51" s="764"/>
      <c r="F51" s="764"/>
      <c r="G51" s="764"/>
      <c r="H51" s="765"/>
    </row>
    <row r="52" spans="2:8" x14ac:dyDescent="0.3">
      <c r="B52" s="804"/>
      <c r="C52" s="764"/>
      <c r="D52" s="764"/>
      <c r="E52" s="764"/>
      <c r="F52" s="764"/>
      <c r="G52" s="764"/>
      <c r="H52" s="765"/>
    </row>
    <row r="53" spans="2:8" x14ac:dyDescent="0.3">
      <c r="B53" s="804"/>
      <c r="C53" s="764"/>
      <c r="D53" s="764"/>
      <c r="E53" s="764"/>
      <c r="F53" s="764"/>
      <c r="G53" s="764"/>
      <c r="H53" s="765"/>
    </row>
    <row r="54" spans="2:8" x14ac:dyDescent="0.3">
      <c r="B54" s="804"/>
      <c r="C54" s="764"/>
      <c r="D54" s="764"/>
      <c r="E54" s="764"/>
      <c r="F54" s="764"/>
      <c r="G54" s="764"/>
      <c r="H54" s="765"/>
    </row>
    <row r="55" spans="2:8" x14ac:dyDescent="0.3">
      <c r="B55" s="804"/>
      <c r="C55" s="764"/>
      <c r="D55" s="764"/>
      <c r="E55" s="764"/>
      <c r="F55" s="764"/>
      <c r="G55" s="764"/>
      <c r="H55" s="765"/>
    </row>
    <row r="56" spans="2:8" x14ac:dyDescent="0.3">
      <c r="B56" s="804"/>
      <c r="C56" s="764"/>
      <c r="D56" s="764"/>
      <c r="E56" s="764"/>
      <c r="F56" s="764"/>
      <c r="G56" s="764"/>
      <c r="H56" s="765"/>
    </row>
    <row r="57" spans="2:8" x14ac:dyDescent="0.3">
      <c r="B57" s="804"/>
      <c r="C57" s="764"/>
      <c r="D57" s="764"/>
      <c r="E57" s="764"/>
      <c r="F57" s="764"/>
      <c r="G57" s="764"/>
      <c r="H57" s="765"/>
    </row>
    <row r="58" spans="2:8" x14ac:dyDescent="0.3">
      <c r="B58" s="804"/>
      <c r="C58" s="764"/>
      <c r="D58" s="764"/>
      <c r="E58" s="764"/>
      <c r="F58" s="764"/>
      <c r="G58" s="764"/>
      <c r="H58" s="765"/>
    </row>
    <row r="59" spans="2:8" x14ac:dyDescent="0.3">
      <c r="B59" s="804"/>
      <c r="C59" s="764"/>
      <c r="D59" s="764"/>
      <c r="E59" s="764"/>
      <c r="F59" s="764"/>
      <c r="G59" s="764"/>
      <c r="H59" s="765"/>
    </row>
    <row r="60" spans="2:8" x14ac:dyDescent="0.3">
      <c r="B60" s="804"/>
      <c r="C60" s="764"/>
      <c r="D60" s="764"/>
      <c r="E60" s="764"/>
      <c r="F60" s="764"/>
      <c r="G60" s="764"/>
      <c r="H60" s="765"/>
    </row>
    <row r="61" spans="2:8" x14ac:dyDescent="0.3">
      <c r="B61" s="804"/>
      <c r="C61" s="764"/>
      <c r="D61" s="764"/>
      <c r="E61" s="764"/>
      <c r="F61" s="764"/>
      <c r="G61" s="764"/>
      <c r="H61" s="765"/>
    </row>
    <row r="62" spans="2:8" x14ac:dyDescent="0.3">
      <c r="B62" s="804"/>
      <c r="C62" s="764"/>
      <c r="D62" s="764"/>
      <c r="E62" s="764"/>
      <c r="F62" s="764"/>
      <c r="G62" s="764"/>
      <c r="H62" s="765"/>
    </row>
    <row r="63" spans="2:8" x14ac:dyDescent="0.3">
      <c r="B63" s="804"/>
      <c r="C63" s="764"/>
      <c r="D63" s="764"/>
      <c r="E63" s="764"/>
      <c r="F63" s="764"/>
      <c r="G63" s="764"/>
      <c r="H63" s="765"/>
    </row>
    <row r="64" spans="2:8" x14ac:dyDescent="0.3">
      <c r="B64" s="804"/>
      <c r="C64" s="764"/>
      <c r="D64" s="764"/>
      <c r="E64" s="764"/>
      <c r="F64" s="764"/>
      <c r="G64" s="764"/>
      <c r="H64" s="765"/>
    </row>
    <row r="65" spans="2:8" x14ac:dyDescent="0.3">
      <c r="B65" s="804"/>
      <c r="C65" s="764"/>
      <c r="D65" s="764"/>
      <c r="E65" s="764"/>
      <c r="F65" s="764"/>
      <c r="G65" s="764"/>
      <c r="H65" s="765"/>
    </row>
    <row r="66" spans="2:8" x14ac:dyDescent="0.3">
      <c r="B66" s="804"/>
      <c r="C66" s="764"/>
      <c r="D66" s="764"/>
      <c r="E66" s="764"/>
      <c r="F66" s="764"/>
      <c r="G66" s="764"/>
      <c r="H66" s="765"/>
    </row>
    <row r="67" spans="2:8" ht="15" thickBot="1" x14ac:dyDescent="0.35">
      <c r="B67" s="805"/>
      <c r="C67" s="755"/>
      <c r="D67" s="755"/>
      <c r="E67" s="755"/>
      <c r="F67" s="755"/>
      <c r="G67" s="755"/>
      <c r="H67" s="756"/>
    </row>
  </sheetData>
  <mergeCells count="8">
    <mergeCell ref="B42:H67"/>
    <mergeCell ref="B32:H32"/>
    <mergeCell ref="B31:H31"/>
    <mergeCell ref="B26:G26"/>
    <mergeCell ref="B5:B7"/>
    <mergeCell ref="C5:C7"/>
    <mergeCell ref="D5:E5"/>
    <mergeCell ref="F5:G6"/>
  </mergeCells>
  <dataValidations count="2">
    <dataValidation type="list" allowBlank="1" showInputMessage="1" showErrorMessage="1" sqref="D9:D23" xr:uid="{E2843DF9-2494-489C-8A3A-047C4579951E}">
      <formula1>"1, 1 dan 2, 1, 2 dan 3"</formula1>
    </dataValidation>
    <dataValidation type="list" allowBlank="1" showInputMessage="1" showErrorMessage="1" sqref="H26" xr:uid="{00000000-0002-0000-3300-000001000000}">
      <formula1>"V"</formula1>
    </dataValidation>
  </dataValidations>
  <hyperlinks>
    <hyperlink ref="H10" r:id="rId1" xr:uid="{1F4ED706-D6C4-4889-A9D0-FFDF270D95A9}"/>
    <hyperlink ref="H9" r:id="rId2" xr:uid="{6CADCCC4-22BF-4454-A3BE-F8BDAE0B95CC}"/>
    <hyperlink ref="H11" r:id="rId3" xr:uid="{7E09DF48-7EF6-4629-B3D5-052A52522BF2}"/>
    <hyperlink ref="H12" r:id="rId4" xr:uid="{874843CD-B487-427E-8064-5767E4B34FB4}"/>
    <hyperlink ref="H13" r:id="rId5" xr:uid="{33A809B3-E2DE-444A-8704-2DD4B5C0AED1}"/>
    <hyperlink ref="H14" r:id="rId6" xr:uid="{C7D32811-2F31-452C-A2F0-E417AC041355}"/>
    <hyperlink ref="H15" r:id="rId7" xr:uid="{2AEE45C7-147D-47E9-A744-01ED08391D22}"/>
    <hyperlink ref="H16" r:id="rId8" xr:uid="{E71E74B8-4C10-4C35-95E7-A7F64A52BDCF}"/>
    <hyperlink ref="H17" r:id="rId9" xr:uid="{4DCF63DB-19DF-44C2-8BEB-2E3C800F7184}"/>
    <hyperlink ref="H18" r:id="rId10" xr:uid="{08ABD00D-41DF-4834-92ED-3AD6BA4B0D46}"/>
    <hyperlink ref="H19" r:id="rId11" xr:uid="{62794BF8-8346-43F9-A7DE-BDE52F2535EE}"/>
    <hyperlink ref="H20" r:id="rId12" xr:uid="{67E58B4B-3134-4BFD-BDC8-69C83FBD52C4}"/>
    <hyperlink ref="H21" r:id="rId13" xr:uid="{C49FB462-ACE6-43A9-ACB6-7EAB50C269D0}"/>
    <hyperlink ref="H22" r:id="rId14" xr:uid="{0D0A6D5D-C5F3-4068-B627-FAEDB73D7DFE}"/>
    <hyperlink ref="H23" r:id="rId15" xr:uid="{A42C6376-7ECC-465A-9D3B-D9AD086D3DA1}"/>
    <hyperlink ref="H24" r:id="rId16" xr:uid="{FC2A7F1F-1D40-47B2-A7E5-A0F4A67AE564}"/>
    <hyperlink ref="H25" r:id="rId17" xr:uid="{E6EFF612-9A07-4E18-B524-34B3D33A8A71}"/>
  </hyperlinks>
  <pageMargins left="0.7" right="0.7" top="0.75" bottom="0.75" header="0.3" footer="0.3"/>
  <pageSetup paperSize="9" scale="80" orientation="landscape" horizontalDpi="360" verticalDpi="360" r:id="rId18"/>
  <drawing r:id="rId19"/>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002060"/>
  </sheetPr>
  <dimension ref="B3:R153"/>
  <sheetViews>
    <sheetView showGridLines="0" zoomScaleNormal="100" workbookViewId="0"/>
  </sheetViews>
  <sheetFormatPr defaultColWidth="9.109375" defaultRowHeight="14.4" x14ac:dyDescent="0.3"/>
  <cols>
    <col min="2" max="2" width="5.88671875" customWidth="1"/>
    <col min="3" max="3" width="12.5546875" bestFit="1" customWidth="1"/>
    <col min="4" max="4" width="6.44140625" bestFit="1" customWidth="1"/>
    <col min="5" max="5" width="17.5546875" bestFit="1" customWidth="1"/>
    <col min="6" max="6" width="11.44140625" customWidth="1"/>
    <col min="7" max="10" width="8.6640625" customWidth="1"/>
    <col min="11" max="14" width="9.6640625" customWidth="1"/>
    <col min="15" max="18" width="8.6640625" customWidth="1"/>
  </cols>
  <sheetData>
    <row r="3" spans="2:18" x14ac:dyDescent="0.3">
      <c r="B3" s="895" t="s">
        <v>802</v>
      </c>
      <c r="C3" s="895"/>
      <c r="D3" s="895"/>
      <c r="E3" s="895"/>
      <c r="F3" s="895"/>
      <c r="G3" s="895"/>
      <c r="H3" s="895"/>
      <c r="I3" s="895"/>
      <c r="J3" s="895"/>
      <c r="K3" s="895"/>
      <c r="L3" s="895"/>
      <c r="M3" s="895"/>
      <c r="N3" s="895"/>
      <c r="O3" s="895"/>
      <c r="P3" s="895"/>
      <c r="Q3" s="895"/>
      <c r="R3" s="895"/>
    </row>
    <row r="4" spans="2:18" x14ac:dyDescent="0.3">
      <c r="B4" s="109"/>
      <c r="C4" s="109"/>
      <c r="D4" s="109"/>
      <c r="E4" s="109"/>
      <c r="F4" s="109"/>
      <c r="G4" s="109"/>
      <c r="H4" s="109"/>
      <c r="I4" s="109"/>
      <c r="J4" s="109"/>
      <c r="K4" s="109"/>
      <c r="L4" s="109"/>
      <c r="M4" s="109"/>
      <c r="N4" s="109"/>
      <c r="O4" s="109"/>
      <c r="P4" s="109"/>
      <c r="Q4" s="109"/>
      <c r="R4" s="109"/>
    </row>
    <row r="5" spans="2:18" ht="31.5" customHeight="1" x14ac:dyDescent="0.3">
      <c r="B5" s="898" t="s">
        <v>238</v>
      </c>
      <c r="C5" s="758" t="s">
        <v>680</v>
      </c>
      <c r="D5" s="898" t="s">
        <v>771</v>
      </c>
      <c r="E5" s="757" t="s">
        <v>772</v>
      </c>
      <c r="F5" s="757" t="s">
        <v>681</v>
      </c>
      <c r="G5" s="898" t="s">
        <v>803</v>
      </c>
      <c r="H5" s="898"/>
      <c r="I5" s="898"/>
      <c r="J5" s="898"/>
      <c r="K5" s="757" t="s">
        <v>804</v>
      </c>
      <c r="L5" s="757"/>
      <c r="M5" s="757"/>
      <c r="N5" s="757"/>
      <c r="O5" s="898" t="s">
        <v>805</v>
      </c>
      <c r="P5" s="898"/>
      <c r="Q5" s="898"/>
      <c r="R5" s="898"/>
    </row>
    <row r="6" spans="2:18" x14ac:dyDescent="0.3">
      <c r="B6" s="898"/>
      <c r="C6" s="759"/>
      <c r="D6" s="898"/>
      <c r="E6" s="757"/>
      <c r="F6" s="757"/>
      <c r="G6" s="310" t="s">
        <v>806</v>
      </c>
      <c r="H6" s="310" t="s">
        <v>807</v>
      </c>
      <c r="I6" s="310" t="s">
        <v>808</v>
      </c>
      <c r="J6" s="310" t="s">
        <v>809</v>
      </c>
      <c r="K6" s="310" t="s">
        <v>806</v>
      </c>
      <c r="L6" s="310" t="s">
        <v>807</v>
      </c>
      <c r="M6" s="310" t="s">
        <v>808</v>
      </c>
      <c r="N6" s="310" t="s">
        <v>809</v>
      </c>
      <c r="O6" s="310" t="s">
        <v>806</v>
      </c>
      <c r="P6" s="310" t="s">
        <v>807</v>
      </c>
      <c r="Q6" s="310" t="s">
        <v>808</v>
      </c>
      <c r="R6" s="310" t="s">
        <v>809</v>
      </c>
    </row>
    <row r="7" spans="2:18" ht="62.4" x14ac:dyDescent="0.3">
      <c r="B7" s="618">
        <v>1</v>
      </c>
      <c r="C7" s="676" t="s">
        <v>2031</v>
      </c>
      <c r="D7" s="6" t="s">
        <v>2207</v>
      </c>
      <c r="E7" s="8" t="s">
        <v>2289</v>
      </c>
      <c r="F7" s="8">
        <v>50</v>
      </c>
      <c r="G7" s="370">
        <v>15</v>
      </c>
      <c r="H7" s="370">
        <v>20</v>
      </c>
      <c r="I7" s="370">
        <v>30</v>
      </c>
      <c r="J7" s="370">
        <v>35</v>
      </c>
      <c r="K7" s="370">
        <v>15</v>
      </c>
      <c r="L7" s="370">
        <v>20</v>
      </c>
      <c r="M7" s="370">
        <v>30</v>
      </c>
      <c r="N7" s="370">
        <v>35</v>
      </c>
      <c r="O7" s="370">
        <v>15</v>
      </c>
      <c r="P7" s="370">
        <v>20</v>
      </c>
      <c r="Q7" s="370">
        <v>30</v>
      </c>
      <c r="R7" s="370">
        <v>35</v>
      </c>
    </row>
    <row r="8" spans="2:18" ht="62.4" x14ac:dyDescent="0.3">
      <c r="B8" s="618">
        <v>2</v>
      </c>
      <c r="C8" s="676" t="s">
        <v>2031</v>
      </c>
      <c r="D8" s="6" t="s">
        <v>2208</v>
      </c>
      <c r="E8" s="8" t="s">
        <v>2260</v>
      </c>
      <c r="F8" s="8">
        <v>30</v>
      </c>
      <c r="G8" s="370">
        <v>15</v>
      </c>
      <c r="H8" s="370">
        <v>20</v>
      </c>
      <c r="I8" s="370">
        <v>30</v>
      </c>
      <c r="J8" s="370">
        <v>35</v>
      </c>
      <c r="K8" s="370">
        <v>15</v>
      </c>
      <c r="L8" s="370">
        <v>20</v>
      </c>
      <c r="M8" s="370">
        <v>30</v>
      </c>
      <c r="N8" s="370">
        <v>35</v>
      </c>
      <c r="O8" s="370">
        <v>15</v>
      </c>
      <c r="P8" s="370">
        <v>20</v>
      </c>
      <c r="Q8" s="370">
        <v>30</v>
      </c>
      <c r="R8" s="370">
        <v>35</v>
      </c>
    </row>
    <row r="9" spans="2:18" ht="62.4" x14ac:dyDescent="0.3">
      <c r="B9" s="618">
        <v>3</v>
      </c>
      <c r="C9" s="676" t="s">
        <v>2031</v>
      </c>
      <c r="D9" s="6" t="s">
        <v>2209</v>
      </c>
      <c r="E9" s="8" t="s">
        <v>2292</v>
      </c>
      <c r="F9" s="8">
        <v>30</v>
      </c>
      <c r="G9" s="370">
        <v>15</v>
      </c>
      <c r="H9" s="370">
        <v>20</v>
      </c>
      <c r="I9" s="370">
        <v>30</v>
      </c>
      <c r="J9" s="370">
        <v>35</v>
      </c>
      <c r="K9" s="370">
        <v>15</v>
      </c>
      <c r="L9" s="370">
        <v>20</v>
      </c>
      <c r="M9" s="370">
        <v>30</v>
      </c>
      <c r="N9" s="370">
        <v>35</v>
      </c>
      <c r="O9" s="370">
        <v>15</v>
      </c>
      <c r="P9" s="370">
        <v>20</v>
      </c>
      <c r="Q9" s="370">
        <v>30</v>
      </c>
      <c r="R9" s="370">
        <v>35</v>
      </c>
    </row>
    <row r="10" spans="2:18" ht="62.4" x14ac:dyDescent="0.3">
      <c r="B10" s="618">
        <v>4</v>
      </c>
      <c r="C10" s="676" t="s">
        <v>2031</v>
      </c>
      <c r="D10" s="6" t="s">
        <v>2210</v>
      </c>
      <c r="E10" s="8" t="s">
        <v>2257</v>
      </c>
      <c r="F10" s="8">
        <v>14</v>
      </c>
      <c r="G10" s="370">
        <v>15</v>
      </c>
      <c r="H10" s="370">
        <v>20</v>
      </c>
      <c r="I10" s="370">
        <v>30</v>
      </c>
      <c r="J10" s="370">
        <v>35</v>
      </c>
      <c r="K10" s="370">
        <v>15</v>
      </c>
      <c r="L10" s="370">
        <v>20</v>
      </c>
      <c r="M10" s="370">
        <v>30</v>
      </c>
      <c r="N10" s="370">
        <v>35</v>
      </c>
      <c r="O10" s="370">
        <v>15</v>
      </c>
      <c r="P10" s="370">
        <v>20</v>
      </c>
      <c r="Q10" s="370">
        <v>30</v>
      </c>
      <c r="R10" s="370">
        <v>35</v>
      </c>
    </row>
    <row r="11" spans="2:18" ht="28.8" x14ac:dyDescent="0.3">
      <c r="B11" s="618">
        <v>5</v>
      </c>
      <c r="C11" s="700" t="s">
        <v>2042</v>
      </c>
      <c r="D11" s="700" t="s">
        <v>2240</v>
      </c>
      <c r="E11" s="700"/>
      <c r="F11" s="700">
        <v>39</v>
      </c>
      <c r="G11" s="370"/>
      <c r="H11" s="370"/>
      <c r="I11" s="370"/>
      <c r="J11" s="370"/>
      <c r="K11" s="370"/>
      <c r="L11" s="370"/>
      <c r="M11" s="370"/>
      <c r="N11" s="370"/>
      <c r="O11" s="370"/>
      <c r="P11" s="370"/>
      <c r="Q11" s="370"/>
      <c r="R11" s="370"/>
    </row>
    <row r="12" spans="2:18" ht="43.2" x14ac:dyDescent="0.3">
      <c r="B12" s="618">
        <v>6</v>
      </c>
      <c r="C12" s="8" t="s">
        <v>2042</v>
      </c>
      <c r="D12" s="8" t="s">
        <v>2241</v>
      </c>
      <c r="E12" s="8" t="s">
        <v>2254</v>
      </c>
      <c r="F12" s="8">
        <v>65</v>
      </c>
      <c r="G12" s="370">
        <v>10</v>
      </c>
      <c r="H12" s="370">
        <v>30</v>
      </c>
      <c r="I12" s="370">
        <v>30</v>
      </c>
      <c r="J12" s="370">
        <v>30</v>
      </c>
      <c r="K12" s="370">
        <v>10</v>
      </c>
      <c r="L12" s="370">
        <v>30</v>
      </c>
      <c r="M12" s="370">
        <v>30</v>
      </c>
      <c r="N12" s="370">
        <v>30</v>
      </c>
      <c r="O12" s="370">
        <v>10</v>
      </c>
      <c r="P12" s="370">
        <v>30</v>
      </c>
      <c r="Q12" s="370">
        <v>30</v>
      </c>
      <c r="R12" s="370">
        <v>30</v>
      </c>
    </row>
    <row r="13" spans="2:18" ht="43.2" x14ac:dyDescent="0.3">
      <c r="B13" s="618">
        <v>7</v>
      </c>
      <c r="C13" s="8" t="s">
        <v>2042</v>
      </c>
      <c r="D13" s="8" t="s">
        <v>2242</v>
      </c>
      <c r="E13" s="8" t="s">
        <v>2255</v>
      </c>
      <c r="F13" s="8">
        <v>20</v>
      </c>
      <c r="G13" s="370">
        <v>10</v>
      </c>
      <c r="H13" s="370">
        <v>30</v>
      </c>
      <c r="I13" s="370">
        <v>30</v>
      </c>
      <c r="J13" s="370">
        <v>30</v>
      </c>
      <c r="K13" s="370">
        <v>10</v>
      </c>
      <c r="L13" s="370">
        <v>30</v>
      </c>
      <c r="M13" s="370">
        <v>30</v>
      </c>
      <c r="N13" s="370">
        <v>30</v>
      </c>
      <c r="O13" s="370">
        <v>10</v>
      </c>
      <c r="P13" s="370">
        <v>30</v>
      </c>
      <c r="Q13" s="370">
        <v>30</v>
      </c>
      <c r="R13" s="370">
        <v>30</v>
      </c>
    </row>
    <row r="14" spans="2:18" ht="43.2" x14ac:dyDescent="0.3">
      <c r="B14" s="618">
        <v>8</v>
      </c>
      <c r="C14" s="8" t="s">
        <v>2214</v>
      </c>
      <c r="D14" s="8" t="s">
        <v>2241</v>
      </c>
      <c r="E14" s="8" t="s">
        <v>2256</v>
      </c>
      <c r="F14" s="8">
        <v>11</v>
      </c>
      <c r="G14" s="370">
        <v>10</v>
      </c>
      <c r="H14" s="370">
        <v>30</v>
      </c>
      <c r="I14" s="370">
        <v>30</v>
      </c>
      <c r="J14" s="370">
        <v>30</v>
      </c>
      <c r="K14" s="370">
        <v>10</v>
      </c>
      <c r="L14" s="370">
        <v>30</v>
      </c>
      <c r="M14" s="370">
        <v>30</v>
      </c>
      <c r="N14" s="370">
        <v>30</v>
      </c>
      <c r="O14" s="370">
        <v>10</v>
      </c>
      <c r="P14" s="370">
        <v>30</v>
      </c>
      <c r="Q14" s="370">
        <v>30</v>
      </c>
      <c r="R14" s="370">
        <v>30</v>
      </c>
    </row>
    <row r="15" spans="2:18" ht="43.2" x14ac:dyDescent="0.3">
      <c r="B15" s="618">
        <v>9</v>
      </c>
      <c r="C15" s="700" t="s">
        <v>2043</v>
      </c>
      <c r="D15" s="700" t="s">
        <v>2243</v>
      </c>
      <c r="E15" s="700"/>
      <c r="F15" s="700">
        <v>2</v>
      </c>
      <c r="G15" s="370"/>
      <c r="H15" s="370"/>
      <c r="I15" s="370"/>
      <c r="J15" s="370"/>
      <c r="K15" s="370"/>
      <c r="L15" s="370"/>
      <c r="M15" s="370"/>
      <c r="N15" s="370"/>
      <c r="O15" s="370"/>
      <c r="P15" s="370"/>
      <c r="Q15" s="370"/>
      <c r="R15" s="370"/>
    </row>
    <row r="16" spans="2:18" ht="57.6" x14ac:dyDescent="0.3">
      <c r="B16" s="618">
        <v>10</v>
      </c>
      <c r="C16" s="8" t="s">
        <v>2043</v>
      </c>
      <c r="D16" s="8" t="s">
        <v>2241</v>
      </c>
      <c r="E16" s="8" t="s">
        <v>2257</v>
      </c>
      <c r="F16" s="8">
        <v>15</v>
      </c>
      <c r="G16" s="370">
        <v>15</v>
      </c>
      <c r="H16" s="370">
        <v>20</v>
      </c>
      <c r="I16" s="370">
        <v>30</v>
      </c>
      <c r="J16" s="370">
        <v>35</v>
      </c>
      <c r="K16" s="370">
        <v>15</v>
      </c>
      <c r="L16" s="370">
        <v>20</v>
      </c>
      <c r="M16" s="370">
        <v>30</v>
      </c>
      <c r="N16" s="370">
        <v>35</v>
      </c>
      <c r="O16" s="370">
        <v>15</v>
      </c>
      <c r="P16" s="370">
        <v>20</v>
      </c>
      <c r="Q16" s="370">
        <v>30</v>
      </c>
      <c r="R16" s="370">
        <v>35</v>
      </c>
    </row>
    <row r="17" spans="2:18" ht="43.2" x14ac:dyDescent="0.3">
      <c r="B17" s="618">
        <v>11</v>
      </c>
      <c r="C17" s="8" t="s">
        <v>2037</v>
      </c>
      <c r="D17" s="8" t="s">
        <v>2241</v>
      </c>
      <c r="E17" s="8" t="s">
        <v>2258</v>
      </c>
      <c r="F17" s="8">
        <v>54</v>
      </c>
      <c r="G17" s="370">
        <v>10</v>
      </c>
      <c r="H17" s="370">
        <v>30</v>
      </c>
      <c r="I17" s="370">
        <v>30</v>
      </c>
      <c r="J17" s="370">
        <v>30</v>
      </c>
      <c r="K17" s="370">
        <v>10</v>
      </c>
      <c r="L17" s="370">
        <v>30</v>
      </c>
      <c r="M17" s="370">
        <v>30</v>
      </c>
      <c r="N17" s="370">
        <v>30</v>
      </c>
      <c r="O17" s="370">
        <v>10</v>
      </c>
      <c r="P17" s="370">
        <v>30</v>
      </c>
      <c r="Q17" s="370">
        <v>30</v>
      </c>
      <c r="R17" s="370">
        <v>30</v>
      </c>
    </row>
    <row r="18" spans="2:18" ht="43.2" x14ac:dyDescent="0.3">
      <c r="B18" s="618">
        <v>12</v>
      </c>
      <c r="C18" s="8" t="s">
        <v>2037</v>
      </c>
      <c r="D18" s="8" t="s">
        <v>2242</v>
      </c>
      <c r="E18" s="8" t="s">
        <v>2259</v>
      </c>
      <c r="F18" s="8">
        <v>39</v>
      </c>
      <c r="G18" s="370">
        <v>10</v>
      </c>
      <c r="H18" s="370">
        <v>30</v>
      </c>
      <c r="I18" s="370">
        <v>30</v>
      </c>
      <c r="J18" s="370">
        <v>30</v>
      </c>
      <c r="K18" s="370">
        <v>10</v>
      </c>
      <c r="L18" s="370">
        <v>30</v>
      </c>
      <c r="M18" s="370">
        <v>30</v>
      </c>
      <c r="N18" s="370">
        <v>30</v>
      </c>
      <c r="O18" s="370">
        <v>10</v>
      </c>
      <c r="P18" s="370">
        <v>30</v>
      </c>
      <c r="Q18" s="370">
        <v>30</v>
      </c>
      <c r="R18" s="370">
        <v>30</v>
      </c>
    </row>
    <row r="19" spans="2:18" ht="57.6" x14ac:dyDescent="0.3">
      <c r="B19" s="618">
        <v>13</v>
      </c>
      <c r="C19" s="8" t="s">
        <v>2037</v>
      </c>
      <c r="D19" s="8" t="s">
        <v>2244</v>
      </c>
      <c r="E19" s="8" t="s">
        <v>2260</v>
      </c>
      <c r="F19" s="8">
        <v>33</v>
      </c>
      <c r="G19" s="370">
        <v>10</v>
      </c>
      <c r="H19" s="370">
        <v>30</v>
      </c>
      <c r="I19" s="370">
        <v>30</v>
      </c>
      <c r="J19" s="370">
        <v>30</v>
      </c>
      <c r="K19" s="370">
        <v>10</v>
      </c>
      <c r="L19" s="370">
        <v>30</v>
      </c>
      <c r="M19" s="370">
        <v>30</v>
      </c>
      <c r="N19" s="370">
        <v>30</v>
      </c>
      <c r="O19" s="370">
        <v>10</v>
      </c>
      <c r="P19" s="370">
        <v>30</v>
      </c>
      <c r="Q19" s="370">
        <v>30</v>
      </c>
      <c r="R19" s="370">
        <v>30</v>
      </c>
    </row>
    <row r="20" spans="2:18" ht="43.2" x14ac:dyDescent="0.3">
      <c r="B20" s="618">
        <v>14</v>
      </c>
      <c r="C20" s="688" t="s">
        <v>2215</v>
      </c>
      <c r="D20" s="688" t="s">
        <v>2208</v>
      </c>
      <c r="E20" s="688" t="s">
        <v>2261</v>
      </c>
      <c r="F20" s="688">
        <v>43</v>
      </c>
      <c r="G20" s="370"/>
      <c r="H20" s="370"/>
      <c r="I20" s="370"/>
      <c r="J20" s="370"/>
      <c r="K20" s="370"/>
      <c r="L20" s="370"/>
      <c r="M20" s="370"/>
      <c r="N20" s="370"/>
      <c r="O20" s="370"/>
      <c r="P20" s="370"/>
      <c r="Q20" s="370"/>
      <c r="R20" s="370"/>
    </row>
    <row r="21" spans="2:18" ht="43.2" x14ac:dyDescent="0.3">
      <c r="B21" s="618">
        <v>15</v>
      </c>
      <c r="C21" s="688" t="s">
        <v>2216</v>
      </c>
      <c r="D21" s="688" t="s">
        <v>2213</v>
      </c>
      <c r="E21" s="688" t="s">
        <v>2262</v>
      </c>
      <c r="F21" s="688">
        <v>44</v>
      </c>
      <c r="G21" s="370"/>
      <c r="H21" s="370"/>
      <c r="I21" s="370"/>
      <c r="J21" s="370"/>
      <c r="K21" s="370"/>
      <c r="L21" s="370"/>
      <c r="M21" s="370"/>
      <c r="N21" s="370"/>
      <c r="O21" s="370"/>
      <c r="P21" s="370"/>
      <c r="Q21" s="370"/>
      <c r="R21" s="370"/>
    </row>
    <row r="22" spans="2:18" ht="43.2" x14ac:dyDescent="0.3">
      <c r="B22" s="618">
        <v>16</v>
      </c>
      <c r="C22" s="688" t="s">
        <v>2216</v>
      </c>
      <c r="D22" s="688" t="s">
        <v>2245</v>
      </c>
      <c r="E22" s="688" t="s">
        <v>2263</v>
      </c>
      <c r="F22" s="688">
        <v>34</v>
      </c>
      <c r="G22" s="370"/>
      <c r="H22" s="370"/>
      <c r="I22" s="370"/>
      <c r="J22" s="370"/>
      <c r="K22" s="370"/>
      <c r="L22" s="370"/>
      <c r="M22" s="370"/>
      <c r="N22" s="370"/>
      <c r="O22" s="370"/>
      <c r="P22" s="370"/>
      <c r="Q22" s="370"/>
      <c r="R22" s="370"/>
    </row>
    <row r="23" spans="2:18" ht="43.2" x14ac:dyDescent="0.3">
      <c r="B23" s="618">
        <v>17</v>
      </c>
      <c r="C23" s="688" t="s">
        <v>2216</v>
      </c>
      <c r="D23" s="688" t="s">
        <v>2246</v>
      </c>
      <c r="E23" s="688" t="s">
        <v>2264</v>
      </c>
      <c r="F23" s="688">
        <v>40</v>
      </c>
      <c r="G23" s="370"/>
      <c r="H23" s="370"/>
      <c r="I23" s="370"/>
      <c r="J23" s="370"/>
      <c r="K23" s="370"/>
      <c r="L23" s="370"/>
      <c r="M23" s="370"/>
      <c r="N23" s="370"/>
      <c r="O23" s="370"/>
      <c r="P23" s="370"/>
      <c r="Q23" s="370"/>
      <c r="R23" s="370"/>
    </row>
    <row r="24" spans="2:18" ht="28.8" x14ac:dyDescent="0.3">
      <c r="B24" s="618">
        <v>18</v>
      </c>
      <c r="C24" s="700" t="s">
        <v>2044</v>
      </c>
      <c r="D24" s="700" t="s">
        <v>2240</v>
      </c>
      <c r="E24" s="700"/>
      <c r="F24" s="700">
        <v>19</v>
      </c>
      <c r="G24" s="370"/>
      <c r="H24" s="370"/>
      <c r="I24" s="370"/>
      <c r="J24" s="370"/>
      <c r="K24" s="370"/>
      <c r="L24" s="370"/>
      <c r="M24" s="370"/>
      <c r="N24" s="370"/>
      <c r="O24" s="370"/>
      <c r="P24" s="370"/>
      <c r="Q24" s="370"/>
      <c r="R24" s="370"/>
    </row>
    <row r="25" spans="2:18" ht="43.2" x14ac:dyDescent="0.3">
      <c r="B25" s="618">
        <v>19</v>
      </c>
      <c r="C25" s="8" t="s">
        <v>2044</v>
      </c>
      <c r="D25" s="8" t="s">
        <v>2241</v>
      </c>
      <c r="E25" s="8" t="s">
        <v>2265</v>
      </c>
      <c r="F25" s="8">
        <v>66</v>
      </c>
      <c r="G25" s="370">
        <v>10</v>
      </c>
      <c r="H25" s="370">
        <v>30</v>
      </c>
      <c r="I25" s="370">
        <v>30</v>
      </c>
      <c r="J25" s="370">
        <v>30</v>
      </c>
      <c r="K25" s="370">
        <v>10</v>
      </c>
      <c r="L25" s="370">
        <v>30</v>
      </c>
      <c r="M25" s="370">
        <v>30</v>
      </c>
      <c r="N25" s="370">
        <v>30</v>
      </c>
      <c r="O25" s="370">
        <v>10</v>
      </c>
      <c r="P25" s="370">
        <v>30</v>
      </c>
      <c r="Q25" s="370">
        <v>30</v>
      </c>
      <c r="R25" s="370">
        <v>30</v>
      </c>
    </row>
    <row r="26" spans="2:18" ht="43.2" x14ac:dyDescent="0.3">
      <c r="B26" s="618">
        <v>20</v>
      </c>
      <c r="C26" s="8" t="s">
        <v>2044</v>
      </c>
      <c r="D26" s="8" t="s">
        <v>2242</v>
      </c>
      <c r="E26" s="8" t="s">
        <v>2266</v>
      </c>
      <c r="F26" s="8">
        <v>42</v>
      </c>
      <c r="G26" s="370">
        <v>10</v>
      </c>
      <c r="H26" s="370">
        <v>30</v>
      </c>
      <c r="I26" s="370">
        <v>30</v>
      </c>
      <c r="J26" s="370">
        <v>30</v>
      </c>
      <c r="K26" s="370">
        <v>10</v>
      </c>
      <c r="L26" s="370">
        <v>30</v>
      </c>
      <c r="M26" s="370">
        <v>30</v>
      </c>
      <c r="N26" s="370">
        <v>30</v>
      </c>
      <c r="O26" s="370">
        <v>10</v>
      </c>
      <c r="P26" s="370">
        <v>30</v>
      </c>
      <c r="Q26" s="370">
        <v>30</v>
      </c>
      <c r="R26" s="370">
        <v>30</v>
      </c>
    </row>
    <row r="27" spans="2:18" x14ac:dyDescent="0.3">
      <c r="B27" s="618">
        <v>21</v>
      </c>
      <c r="C27" s="700" t="s">
        <v>2217</v>
      </c>
      <c r="D27" s="700" t="s">
        <v>2240</v>
      </c>
      <c r="E27" s="700"/>
      <c r="F27" s="700">
        <v>7</v>
      </c>
      <c r="G27" s="370"/>
      <c r="H27" s="370"/>
      <c r="I27" s="370"/>
      <c r="J27" s="370"/>
      <c r="K27" s="370"/>
      <c r="L27" s="370"/>
      <c r="M27" s="370"/>
      <c r="N27" s="370"/>
      <c r="O27" s="370"/>
      <c r="P27" s="370"/>
      <c r="Q27" s="370"/>
      <c r="R27" s="370"/>
    </row>
    <row r="28" spans="2:18" ht="43.2" x14ac:dyDescent="0.3">
      <c r="B28" s="618">
        <v>22</v>
      </c>
      <c r="C28" s="700" t="s">
        <v>2218</v>
      </c>
      <c r="D28" s="700" t="s">
        <v>2240</v>
      </c>
      <c r="E28" s="700"/>
      <c r="F28" s="700">
        <v>12</v>
      </c>
      <c r="G28" s="370"/>
      <c r="H28" s="370"/>
      <c r="I28" s="370"/>
      <c r="J28" s="370"/>
      <c r="K28" s="370"/>
      <c r="L28" s="370"/>
      <c r="M28" s="370"/>
      <c r="N28" s="370"/>
      <c r="O28" s="370"/>
      <c r="P28" s="370"/>
      <c r="Q28" s="370"/>
      <c r="R28" s="370"/>
    </row>
    <row r="29" spans="2:18" ht="57.6" x14ac:dyDescent="0.3">
      <c r="B29" s="618">
        <v>23</v>
      </c>
      <c r="C29" s="700" t="s">
        <v>1865</v>
      </c>
      <c r="D29" s="700" t="s">
        <v>2240</v>
      </c>
      <c r="E29" s="700"/>
      <c r="F29" s="700">
        <v>34</v>
      </c>
      <c r="G29" s="370"/>
      <c r="H29" s="370"/>
      <c r="I29" s="370"/>
      <c r="J29" s="370"/>
      <c r="K29" s="370"/>
      <c r="L29" s="370"/>
      <c r="M29" s="370"/>
      <c r="N29" s="370"/>
      <c r="O29" s="370"/>
      <c r="P29" s="370"/>
      <c r="Q29" s="370"/>
      <c r="R29" s="370"/>
    </row>
    <row r="30" spans="2:18" ht="57.6" x14ac:dyDescent="0.3">
      <c r="B30" s="618">
        <v>24</v>
      </c>
      <c r="C30" s="8" t="s">
        <v>1865</v>
      </c>
      <c r="D30" s="8" t="s">
        <v>2241</v>
      </c>
      <c r="E30" s="8" t="s">
        <v>2267</v>
      </c>
      <c r="F30" s="8">
        <v>65</v>
      </c>
      <c r="G30" s="370">
        <v>10</v>
      </c>
      <c r="H30" s="370">
        <v>30</v>
      </c>
      <c r="I30" s="370">
        <v>30</v>
      </c>
      <c r="J30" s="370">
        <v>30</v>
      </c>
      <c r="K30" s="370">
        <v>10</v>
      </c>
      <c r="L30" s="370">
        <v>30</v>
      </c>
      <c r="M30" s="370">
        <v>30</v>
      </c>
      <c r="N30" s="370">
        <v>30</v>
      </c>
      <c r="O30" s="370">
        <v>10</v>
      </c>
      <c r="P30" s="370">
        <v>30</v>
      </c>
      <c r="Q30" s="370">
        <v>30</v>
      </c>
      <c r="R30" s="370">
        <v>30</v>
      </c>
    </row>
    <row r="31" spans="2:18" ht="57.6" x14ac:dyDescent="0.3">
      <c r="B31" s="618">
        <v>25</v>
      </c>
      <c r="C31" s="8" t="s">
        <v>1865</v>
      </c>
      <c r="D31" s="8" t="s">
        <v>2242</v>
      </c>
      <c r="E31" s="8" t="s">
        <v>2268</v>
      </c>
      <c r="F31" s="8">
        <v>45</v>
      </c>
      <c r="G31" s="370">
        <v>10</v>
      </c>
      <c r="H31" s="370">
        <v>30</v>
      </c>
      <c r="I31" s="370">
        <v>30</v>
      </c>
      <c r="J31" s="370">
        <v>30</v>
      </c>
      <c r="K31" s="370">
        <v>10</v>
      </c>
      <c r="L31" s="370">
        <v>30</v>
      </c>
      <c r="M31" s="370">
        <v>30</v>
      </c>
      <c r="N31" s="370">
        <v>30</v>
      </c>
      <c r="O31" s="370">
        <v>10</v>
      </c>
      <c r="P31" s="370">
        <v>30</v>
      </c>
      <c r="Q31" s="370">
        <v>30</v>
      </c>
      <c r="R31" s="370">
        <v>30</v>
      </c>
    </row>
    <row r="32" spans="2:18" ht="57.6" x14ac:dyDescent="0.3">
      <c r="B32" s="618">
        <v>26</v>
      </c>
      <c r="C32" s="8" t="s">
        <v>1865</v>
      </c>
      <c r="D32" s="8" t="s">
        <v>2244</v>
      </c>
      <c r="E32" s="8" t="s">
        <v>2269</v>
      </c>
      <c r="F32" s="8">
        <v>24</v>
      </c>
      <c r="G32" s="370">
        <v>10</v>
      </c>
      <c r="H32" s="370">
        <v>30</v>
      </c>
      <c r="I32" s="370">
        <v>30</v>
      </c>
      <c r="J32" s="370">
        <v>30</v>
      </c>
      <c r="K32" s="370">
        <v>10</v>
      </c>
      <c r="L32" s="370">
        <v>30</v>
      </c>
      <c r="M32" s="370">
        <v>30</v>
      </c>
      <c r="N32" s="370">
        <v>30</v>
      </c>
      <c r="O32" s="370">
        <v>10</v>
      </c>
      <c r="P32" s="370">
        <v>30</v>
      </c>
      <c r="Q32" s="370">
        <v>30</v>
      </c>
      <c r="R32" s="370">
        <v>30</v>
      </c>
    </row>
    <row r="33" spans="2:18" ht="57.6" x14ac:dyDescent="0.3">
      <c r="B33" s="618">
        <v>27</v>
      </c>
      <c r="C33" s="8" t="s">
        <v>1865</v>
      </c>
      <c r="D33" s="8" t="s">
        <v>2247</v>
      </c>
      <c r="E33" s="8" t="s">
        <v>2270</v>
      </c>
      <c r="F33" s="8">
        <v>16</v>
      </c>
      <c r="G33" s="370">
        <v>10</v>
      </c>
      <c r="H33" s="370">
        <v>30</v>
      </c>
      <c r="I33" s="370">
        <v>30</v>
      </c>
      <c r="J33" s="370">
        <v>30</v>
      </c>
      <c r="K33" s="370">
        <v>10</v>
      </c>
      <c r="L33" s="370">
        <v>30</v>
      </c>
      <c r="M33" s="370">
        <v>30</v>
      </c>
      <c r="N33" s="370">
        <v>30</v>
      </c>
      <c r="O33" s="370">
        <v>10</v>
      </c>
      <c r="P33" s="370">
        <v>30</v>
      </c>
      <c r="Q33" s="370">
        <v>30</v>
      </c>
      <c r="R33" s="370">
        <v>30</v>
      </c>
    </row>
    <row r="34" spans="2:18" ht="43.2" x14ac:dyDescent="0.3">
      <c r="B34" s="618">
        <v>28</v>
      </c>
      <c r="C34" s="8" t="s">
        <v>2038</v>
      </c>
      <c r="D34" s="8" t="s">
        <v>2241</v>
      </c>
      <c r="E34" s="8" t="s">
        <v>2259</v>
      </c>
      <c r="F34" s="8">
        <v>44</v>
      </c>
      <c r="G34" s="370">
        <v>10</v>
      </c>
      <c r="H34" s="370">
        <v>20</v>
      </c>
      <c r="I34" s="370">
        <v>35</v>
      </c>
      <c r="J34" s="370">
        <v>35</v>
      </c>
      <c r="K34" s="370">
        <v>10</v>
      </c>
      <c r="L34" s="370">
        <v>20</v>
      </c>
      <c r="M34" s="370">
        <v>35</v>
      </c>
      <c r="N34" s="370">
        <v>35</v>
      </c>
      <c r="O34" s="370">
        <v>10</v>
      </c>
      <c r="P34" s="370">
        <v>20</v>
      </c>
      <c r="Q34" s="370">
        <v>35</v>
      </c>
      <c r="R34" s="370">
        <v>35</v>
      </c>
    </row>
    <row r="35" spans="2:18" ht="43.2" x14ac:dyDescent="0.3">
      <c r="B35" s="618">
        <v>29</v>
      </c>
      <c r="C35" s="8" t="s">
        <v>2038</v>
      </c>
      <c r="D35" s="8" t="s">
        <v>2242</v>
      </c>
      <c r="E35" s="8" t="s">
        <v>2270</v>
      </c>
      <c r="F35" s="8">
        <v>13</v>
      </c>
      <c r="G35" s="370">
        <v>10</v>
      </c>
      <c r="H35" s="370">
        <v>20</v>
      </c>
      <c r="I35" s="370">
        <v>35</v>
      </c>
      <c r="J35" s="370">
        <v>35</v>
      </c>
      <c r="K35" s="370">
        <v>10</v>
      </c>
      <c r="L35" s="370">
        <v>20</v>
      </c>
      <c r="M35" s="370">
        <v>35</v>
      </c>
      <c r="N35" s="370">
        <v>35</v>
      </c>
      <c r="O35" s="370">
        <v>10</v>
      </c>
      <c r="P35" s="370">
        <v>20</v>
      </c>
      <c r="Q35" s="370">
        <v>35</v>
      </c>
      <c r="R35" s="370">
        <v>35</v>
      </c>
    </row>
    <row r="36" spans="2:18" ht="43.2" x14ac:dyDescent="0.3">
      <c r="B36" s="618">
        <v>30</v>
      </c>
      <c r="C36" s="8" t="s">
        <v>2038</v>
      </c>
      <c r="D36" s="8" t="s">
        <v>2244</v>
      </c>
      <c r="E36" s="8" t="s">
        <v>2271</v>
      </c>
      <c r="F36" s="8">
        <v>25</v>
      </c>
      <c r="G36" s="370">
        <v>10</v>
      </c>
      <c r="H36" s="370">
        <v>20</v>
      </c>
      <c r="I36" s="370">
        <v>35</v>
      </c>
      <c r="J36" s="370">
        <v>35</v>
      </c>
      <c r="K36" s="370">
        <v>10</v>
      </c>
      <c r="L36" s="370">
        <v>20</v>
      </c>
      <c r="M36" s="370">
        <v>35</v>
      </c>
      <c r="N36" s="370">
        <v>35</v>
      </c>
      <c r="O36" s="370">
        <v>10</v>
      </c>
      <c r="P36" s="370">
        <v>20</v>
      </c>
      <c r="Q36" s="370">
        <v>35</v>
      </c>
      <c r="R36" s="370">
        <v>35</v>
      </c>
    </row>
    <row r="37" spans="2:18" ht="43.2" x14ac:dyDescent="0.3">
      <c r="B37" s="618">
        <v>31</v>
      </c>
      <c r="C37" s="8" t="s">
        <v>2038</v>
      </c>
      <c r="D37" s="8" t="s">
        <v>2247</v>
      </c>
      <c r="E37" s="8" t="s">
        <v>2272</v>
      </c>
      <c r="F37" s="8">
        <v>20</v>
      </c>
      <c r="G37" s="370">
        <v>10</v>
      </c>
      <c r="H37" s="370">
        <v>20</v>
      </c>
      <c r="I37" s="370">
        <v>35</v>
      </c>
      <c r="J37" s="370">
        <v>35</v>
      </c>
      <c r="K37" s="370">
        <v>10</v>
      </c>
      <c r="L37" s="370">
        <v>20</v>
      </c>
      <c r="M37" s="370">
        <v>35</v>
      </c>
      <c r="N37" s="370">
        <v>35</v>
      </c>
      <c r="O37" s="370">
        <v>10</v>
      </c>
      <c r="P37" s="370">
        <v>20</v>
      </c>
      <c r="Q37" s="370">
        <v>35</v>
      </c>
      <c r="R37" s="370">
        <v>35</v>
      </c>
    </row>
    <row r="38" spans="2:18" ht="28.8" x14ac:dyDescent="0.3">
      <c r="B38" s="618">
        <v>32</v>
      </c>
      <c r="C38" s="700" t="s">
        <v>2006</v>
      </c>
      <c r="D38" s="700" t="s">
        <v>2240</v>
      </c>
      <c r="E38" s="700"/>
      <c r="F38" s="700">
        <v>4</v>
      </c>
      <c r="G38" s="370"/>
      <c r="H38" s="370"/>
      <c r="I38" s="370"/>
      <c r="J38" s="370"/>
      <c r="K38" s="370"/>
      <c r="L38" s="370"/>
      <c r="M38" s="370"/>
      <c r="N38" s="370"/>
      <c r="O38" s="370"/>
      <c r="P38" s="370"/>
      <c r="Q38" s="370"/>
      <c r="R38" s="370"/>
    </row>
    <row r="39" spans="2:18" ht="43.2" x14ac:dyDescent="0.3">
      <c r="B39" s="618">
        <v>33</v>
      </c>
      <c r="C39" s="8" t="s">
        <v>2006</v>
      </c>
      <c r="D39" s="8" t="s">
        <v>2241</v>
      </c>
      <c r="E39" s="8" t="s">
        <v>2273</v>
      </c>
      <c r="F39" s="8">
        <v>14</v>
      </c>
      <c r="G39" s="370">
        <v>10</v>
      </c>
      <c r="H39" s="370">
        <v>20</v>
      </c>
      <c r="I39" s="370">
        <v>30</v>
      </c>
      <c r="J39" s="370">
        <v>40</v>
      </c>
      <c r="K39" s="370">
        <v>10</v>
      </c>
      <c r="L39" s="370">
        <v>20</v>
      </c>
      <c r="M39" s="370">
        <v>30</v>
      </c>
      <c r="N39" s="370">
        <v>40</v>
      </c>
      <c r="O39" s="370">
        <v>10</v>
      </c>
      <c r="P39" s="370">
        <v>20</v>
      </c>
      <c r="Q39" s="370">
        <v>30</v>
      </c>
      <c r="R39" s="370">
        <v>40</v>
      </c>
    </row>
    <row r="40" spans="2:18" ht="43.2" x14ac:dyDescent="0.3">
      <c r="B40" s="618">
        <v>34</v>
      </c>
      <c r="C40" s="8" t="s">
        <v>2032</v>
      </c>
      <c r="D40" s="8" t="s">
        <v>2241</v>
      </c>
      <c r="E40" s="8" t="s">
        <v>2254</v>
      </c>
      <c r="F40" s="8">
        <v>65</v>
      </c>
      <c r="G40" s="370">
        <v>10</v>
      </c>
      <c r="H40" s="370">
        <v>30</v>
      </c>
      <c r="I40" s="370">
        <v>30</v>
      </c>
      <c r="J40" s="370">
        <v>30</v>
      </c>
      <c r="K40" s="370">
        <v>10</v>
      </c>
      <c r="L40" s="370">
        <v>30</v>
      </c>
      <c r="M40" s="370">
        <v>30</v>
      </c>
      <c r="N40" s="370">
        <v>30</v>
      </c>
      <c r="O40" s="370">
        <v>10</v>
      </c>
      <c r="P40" s="370">
        <v>30</v>
      </c>
      <c r="Q40" s="370">
        <v>30</v>
      </c>
      <c r="R40" s="370">
        <v>30</v>
      </c>
    </row>
    <row r="41" spans="2:18" ht="43.2" x14ac:dyDescent="0.3">
      <c r="B41" s="618">
        <v>35</v>
      </c>
      <c r="C41" s="8" t="s">
        <v>2032</v>
      </c>
      <c r="D41" s="8" t="s">
        <v>2242</v>
      </c>
      <c r="E41" s="8" t="s">
        <v>2274</v>
      </c>
      <c r="F41" s="8">
        <v>23</v>
      </c>
      <c r="G41" s="370">
        <v>10</v>
      </c>
      <c r="H41" s="370">
        <v>30</v>
      </c>
      <c r="I41" s="370">
        <v>30</v>
      </c>
      <c r="J41" s="370">
        <v>30</v>
      </c>
      <c r="K41" s="370">
        <v>10</v>
      </c>
      <c r="L41" s="370">
        <v>30</v>
      </c>
      <c r="M41" s="370">
        <v>30</v>
      </c>
      <c r="N41" s="370">
        <v>30</v>
      </c>
      <c r="O41" s="370">
        <v>10</v>
      </c>
      <c r="P41" s="370">
        <v>30</v>
      </c>
      <c r="Q41" s="370">
        <v>30</v>
      </c>
      <c r="R41" s="370">
        <v>30</v>
      </c>
    </row>
    <row r="42" spans="2:18" ht="43.2" x14ac:dyDescent="0.3">
      <c r="B42" s="618">
        <v>36</v>
      </c>
      <c r="C42" s="8" t="s">
        <v>2032</v>
      </c>
      <c r="D42" s="8" t="s">
        <v>2244</v>
      </c>
      <c r="E42" s="8" t="s">
        <v>2275</v>
      </c>
      <c r="F42" s="8">
        <v>45</v>
      </c>
      <c r="G42" s="370">
        <v>10</v>
      </c>
      <c r="H42" s="370">
        <v>30</v>
      </c>
      <c r="I42" s="370">
        <v>30</v>
      </c>
      <c r="J42" s="370">
        <v>30</v>
      </c>
      <c r="K42" s="370">
        <v>10</v>
      </c>
      <c r="L42" s="370">
        <v>30</v>
      </c>
      <c r="M42" s="370">
        <v>30</v>
      </c>
      <c r="N42" s="370">
        <v>30</v>
      </c>
      <c r="O42" s="370">
        <v>10</v>
      </c>
      <c r="P42" s="370">
        <v>30</v>
      </c>
      <c r="Q42" s="370">
        <v>30</v>
      </c>
      <c r="R42" s="370">
        <v>30</v>
      </c>
    </row>
    <row r="43" spans="2:18" ht="28.8" x14ac:dyDescent="0.3">
      <c r="B43" s="618">
        <v>37</v>
      </c>
      <c r="C43" s="700" t="s">
        <v>2045</v>
      </c>
      <c r="D43" s="700" t="s">
        <v>2240</v>
      </c>
      <c r="E43" s="700"/>
      <c r="F43" s="700">
        <v>1</v>
      </c>
      <c r="G43" s="370"/>
      <c r="H43" s="370"/>
      <c r="I43" s="370"/>
      <c r="J43" s="370"/>
      <c r="K43" s="370"/>
      <c r="L43" s="370"/>
      <c r="M43" s="370"/>
      <c r="N43" s="370"/>
      <c r="O43" s="370"/>
      <c r="P43" s="370"/>
      <c r="Q43" s="370"/>
      <c r="R43" s="370"/>
    </row>
    <row r="44" spans="2:18" ht="43.2" x14ac:dyDescent="0.3">
      <c r="B44" s="618">
        <v>38</v>
      </c>
      <c r="C44" s="8" t="s">
        <v>2045</v>
      </c>
      <c r="D44" s="8" t="s">
        <v>2241</v>
      </c>
      <c r="E44" s="8" t="s">
        <v>2276</v>
      </c>
      <c r="F44" s="8">
        <v>45</v>
      </c>
      <c r="G44" s="370">
        <v>10</v>
      </c>
      <c r="H44" s="370">
        <v>30</v>
      </c>
      <c r="I44" s="370">
        <v>30</v>
      </c>
      <c r="J44" s="370">
        <v>30</v>
      </c>
      <c r="K44" s="370">
        <v>10</v>
      </c>
      <c r="L44" s="370">
        <v>30</v>
      </c>
      <c r="M44" s="370">
        <v>30</v>
      </c>
      <c r="N44" s="370">
        <v>30</v>
      </c>
      <c r="O44" s="370">
        <v>10</v>
      </c>
      <c r="P44" s="370">
        <v>30</v>
      </c>
      <c r="Q44" s="370">
        <v>30</v>
      </c>
      <c r="R44" s="370">
        <v>30</v>
      </c>
    </row>
    <row r="45" spans="2:18" ht="57.6" x14ac:dyDescent="0.3">
      <c r="B45" s="618">
        <v>39</v>
      </c>
      <c r="C45" s="700" t="s">
        <v>2048</v>
      </c>
      <c r="D45" s="700" t="s">
        <v>2240</v>
      </c>
      <c r="E45" s="700" t="s">
        <v>2257</v>
      </c>
      <c r="F45" s="700">
        <v>39</v>
      </c>
      <c r="G45" s="370"/>
      <c r="H45" s="370"/>
      <c r="I45" s="370"/>
      <c r="J45" s="370"/>
      <c r="K45" s="370"/>
      <c r="L45" s="370"/>
      <c r="M45" s="370"/>
      <c r="N45" s="370"/>
      <c r="O45" s="370"/>
      <c r="P45" s="370"/>
      <c r="Q45" s="370"/>
      <c r="R45" s="370"/>
    </row>
    <row r="46" spans="2:18" ht="100.8" x14ac:dyDescent="0.3">
      <c r="B46" s="618">
        <v>40</v>
      </c>
      <c r="C46" s="700" t="s">
        <v>2048</v>
      </c>
      <c r="D46" s="700" t="s">
        <v>2241</v>
      </c>
      <c r="E46" s="700" t="s">
        <v>2277</v>
      </c>
      <c r="F46" s="700">
        <v>58</v>
      </c>
      <c r="G46" s="370"/>
      <c r="H46" s="370"/>
      <c r="I46" s="370"/>
      <c r="J46" s="370"/>
      <c r="K46" s="370"/>
      <c r="L46" s="370"/>
      <c r="M46" s="370"/>
      <c r="N46" s="370"/>
      <c r="O46" s="370"/>
      <c r="P46" s="370"/>
      <c r="Q46" s="370"/>
      <c r="R46" s="370"/>
    </row>
    <row r="47" spans="2:18" ht="28.8" x14ac:dyDescent="0.3">
      <c r="B47" s="618">
        <v>41</v>
      </c>
      <c r="C47" s="688" t="s">
        <v>1057</v>
      </c>
      <c r="D47" s="688" t="s">
        <v>2210</v>
      </c>
      <c r="E47" s="688" t="s">
        <v>2278</v>
      </c>
      <c r="F47" s="688">
        <v>65</v>
      </c>
      <c r="G47" s="370"/>
      <c r="H47" s="370"/>
      <c r="I47" s="370"/>
      <c r="J47" s="370"/>
      <c r="K47" s="370"/>
      <c r="L47" s="370"/>
      <c r="M47" s="370"/>
      <c r="N47" s="370"/>
      <c r="O47" s="370"/>
      <c r="P47" s="370"/>
      <c r="Q47" s="370"/>
      <c r="R47" s="370"/>
    </row>
    <row r="48" spans="2:18" ht="28.8" x14ac:dyDescent="0.3">
      <c r="B48" s="618">
        <v>42</v>
      </c>
      <c r="C48" s="688" t="s">
        <v>1057</v>
      </c>
      <c r="D48" s="688" t="s">
        <v>2213</v>
      </c>
      <c r="E48" s="688" t="s">
        <v>2279</v>
      </c>
      <c r="F48" s="688">
        <v>30</v>
      </c>
      <c r="G48" s="370"/>
      <c r="H48" s="370"/>
      <c r="I48" s="370"/>
      <c r="J48" s="370"/>
      <c r="K48" s="370"/>
      <c r="L48" s="370"/>
      <c r="M48" s="370"/>
      <c r="N48" s="370"/>
      <c r="O48" s="370"/>
      <c r="P48" s="370"/>
      <c r="Q48" s="370"/>
      <c r="R48" s="370"/>
    </row>
    <row r="49" spans="2:18" ht="43.2" x14ac:dyDescent="0.3">
      <c r="B49" s="618">
        <v>43</v>
      </c>
      <c r="C49" s="688" t="s">
        <v>1057</v>
      </c>
      <c r="D49" s="688" t="s">
        <v>2248</v>
      </c>
      <c r="E49" s="688" t="s">
        <v>2280</v>
      </c>
      <c r="F49" s="688">
        <v>22</v>
      </c>
      <c r="G49" s="370"/>
      <c r="H49" s="370"/>
      <c r="I49" s="370"/>
      <c r="J49" s="370"/>
      <c r="K49" s="370"/>
      <c r="L49" s="370"/>
      <c r="M49" s="370"/>
      <c r="N49" s="370"/>
      <c r="O49" s="370"/>
      <c r="P49" s="370"/>
      <c r="Q49" s="370"/>
      <c r="R49" s="370"/>
    </row>
    <row r="50" spans="2:18" ht="57.6" x14ac:dyDescent="0.3">
      <c r="B50" s="618">
        <v>44</v>
      </c>
      <c r="C50" s="8" t="s">
        <v>2033</v>
      </c>
      <c r="D50" s="8" t="s">
        <v>2241</v>
      </c>
      <c r="E50" s="8" t="s">
        <v>2273</v>
      </c>
      <c r="F50" s="8">
        <v>55</v>
      </c>
      <c r="G50" s="370">
        <v>10</v>
      </c>
      <c r="H50" s="370">
        <v>20</v>
      </c>
      <c r="I50" s="370">
        <v>30</v>
      </c>
      <c r="J50" s="370">
        <v>40</v>
      </c>
      <c r="K50" s="370">
        <v>10</v>
      </c>
      <c r="L50" s="370">
        <v>20</v>
      </c>
      <c r="M50" s="370">
        <v>30</v>
      </c>
      <c r="N50" s="370">
        <v>40</v>
      </c>
      <c r="O50" s="370">
        <v>10</v>
      </c>
      <c r="P50" s="370">
        <v>20</v>
      </c>
      <c r="Q50" s="370">
        <v>30</v>
      </c>
      <c r="R50" s="370">
        <v>40</v>
      </c>
    </row>
    <row r="51" spans="2:18" ht="57.6" x14ac:dyDescent="0.3">
      <c r="B51" s="618">
        <v>45</v>
      </c>
      <c r="C51" s="8" t="s">
        <v>2033</v>
      </c>
      <c r="D51" s="8" t="s">
        <v>2242</v>
      </c>
      <c r="E51" s="8" t="s">
        <v>2281</v>
      </c>
      <c r="F51" s="8">
        <v>65</v>
      </c>
      <c r="G51" s="370">
        <v>10</v>
      </c>
      <c r="H51" s="370">
        <v>20</v>
      </c>
      <c r="I51" s="370">
        <v>30</v>
      </c>
      <c r="J51" s="370">
        <v>40</v>
      </c>
      <c r="K51" s="370">
        <v>10</v>
      </c>
      <c r="L51" s="370">
        <v>20</v>
      </c>
      <c r="M51" s="370">
        <v>30</v>
      </c>
      <c r="N51" s="370">
        <v>40</v>
      </c>
      <c r="O51" s="370">
        <v>10</v>
      </c>
      <c r="P51" s="370">
        <v>20</v>
      </c>
      <c r="Q51" s="370">
        <v>30</v>
      </c>
      <c r="R51" s="370">
        <v>40</v>
      </c>
    </row>
    <row r="52" spans="2:18" ht="57.6" x14ac:dyDescent="0.3">
      <c r="B52" s="618">
        <v>46</v>
      </c>
      <c r="C52" s="8" t="s">
        <v>2033</v>
      </c>
      <c r="D52" s="8" t="s">
        <v>2244</v>
      </c>
      <c r="E52" s="8" t="s">
        <v>2282</v>
      </c>
      <c r="F52" s="8">
        <v>28</v>
      </c>
      <c r="G52" s="370">
        <v>10</v>
      </c>
      <c r="H52" s="370">
        <v>20</v>
      </c>
      <c r="I52" s="370">
        <v>30</v>
      </c>
      <c r="J52" s="370">
        <v>40</v>
      </c>
      <c r="K52" s="370">
        <v>10</v>
      </c>
      <c r="L52" s="370">
        <v>20</v>
      </c>
      <c r="M52" s="370">
        <v>30</v>
      </c>
      <c r="N52" s="370">
        <v>40</v>
      </c>
      <c r="O52" s="370">
        <v>10</v>
      </c>
      <c r="P52" s="370">
        <v>20</v>
      </c>
      <c r="Q52" s="370">
        <v>30</v>
      </c>
      <c r="R52" s="370">
        <v>40</v>
      </c>
    </row>
    <row r="53" spans="2:18" ht="43.2" x14ac:dyDescent="0.3">
      <c r="B53" s="618">
        <v>47</v>
      </c>
      <c r="C53" s="688" t="s">
        <v>2219</v>
      </c>
      <c r="D53" s="688" t="s">
        <v>2208</v>
      </c>
      <c r="E53" s="688" t="s">
        <v>2283</v>
      </c>
      <c r="F53" s="688">
        <v>29</v>
      </c>
      <c r="G53" s="370"/>
      <c r="H53" s="370"/>
      <c r="I53" s="370"/>
      <c r="J53" s="370"/>
      <c r="K53" s="370"/>
      <c r="L53" s="370"/>
      <c r="M53" s="370"/>
      <c r="N53" s="370"/>
      <c r="O53" s="370"/>
      <c r="P53" s="370"/>
      <c r="Q53" s="370"/>
      <c r="R53" s="370"/>
    </row>
    <row r="54" spans="2:18" x14ac:dyDescent="0.3">
      <c r="B54" s="618">
        <v>48</v>
      </c>
      <c r="C54" s="700" t="s">
        <v>2046</v>
      </c>
      <c r="D54" s="700" t="s">
        <v>2240</v>
      </c>
      <c r="E54" s="700"/>
      <c r="F54" s="700">
        <v>24</v>
      </c>
      <c r="G54" s="370"/>
      <c r="H54" s="370"/>
      <c r="I54" s="370"/>
      <c r="J54" s="370"/>
      <c r="K54" s="370"/>
      <c r="L54" s="370"/>
      <c r="M54" s="370"/>
      <c r="N54" s="370"/>
      <c r="O54" s="370"/>
      <c r="P54" s="370"/>
      <c r="Q54" s="370"/>
      <c r="R54" s="370"/>
    </row>
    <row r="55" spans="2:18" ht="43.2" x14ac:dyDescent="0.3">
      <c r="B55" s="618">
        <v>49</v>
      </c>
      <c r="C55" s="8" t="s">
        <v>2046</v>
      </c>
      <c r="D55" s="8" t="s">
        <v>2241</v>
      </c>
      <c r="E55" s="8" t="s">
        <v>2284</v>
      </c>
      <c r="F55" s="8">
        <v>38</v>
      </c>
      <c r="G55" s="370">
        <v>10</v>
      </c>
      <c r="H55" s="370">
        <v>20</v>
      </c>
      <c r="I55" s="370">
        <v>30</v>
      </c>
      <c r="J55" s="370">
        <v>40</v>
      </c>
      <c r="K55" s="370">
        <v>10</v>
      </c>
      <c r="L55" s="370">
        <v>20</v>
      </c>
      <c r="M55" s="370">
        <v>30</v>
      </c>
      <c r="N55" s="370">
        <v>40</v>
      </c>
      <c r="O55" s="370">
        <v>10</v>
      </c>
      <c r="P55" s="370">
        <v>20</v>
      </c>
      <c r="Q55" s="370">
        <v>30</v>
      </c>
      <c r="R55" s="370">
        <v>40</v>
      </c>
    </row>
    <row r="56" spans="2:18" ht="43.2" x14ac:dyDescent="0.3">
      <c r="B56" s="618">
        <v>50</v>
      </c>
      <c r="C56" s="8" t="s">
        <v>2046</v>
      </c>
      <c r="D56" s="8" t="s">
        <v>2242</v>
      </c>
      <c r="E56" s="8" t="s">
        <v>2255</v>
      </c>
      <c r="F56" s="8">
        <v>14</v>
      </c>
      <c r="G56" s="370">
        <v>10</v>
      </c>
      <c r="H56" s="370">
        <v>20</v>
      </c>
      <c r="I56" s="370">
        <v>30</v>
      </c>
      <c r="J56" s="370">
        <v>40</v>
      </c>
      <c r="K56" s="370">
        <v>10</v>
      </c>
      <c r="L56" s="370">
        <v>20</v>
      </c>
      <c r="M56" s="370">
        <v>30</v>
      </c>
      <c r="N56" s="370">
        <v>40</v>
      </c>
      <c r="O56" s="370">
        <v>10</v>
      </c>
      <c r="P56" s="370">
        <v>20</v>
      </c>
      <c r="Q56" s="370">
        <v>30</v>
      </c>
      <c r="R56" s="370">
        <v>40</v>
      </c>
    </row>
    <row r="57" spans="2:18" ht="100.8" x14ac:dyDescent="0.3">
      <c r="B57" s="618">
        <v>51</v>
      </c>
      <c r="C57" s="8" t="s">
        <v>2039</v>
      </c>
      <c r="D57" s="8" t="s">
        <v>2242</v>
      </c>
      <c r="E57" s="8" t="s">
        <v>2285</v>
      </c>
      <c r="F57" s="8">
        <v>24</v>
      </c>
      <c r="G57" s="370">
        <v>10</v>
      </c>
      <c r="H57" s="370">
        <v>20</v>
      </c>
      <c r="I57" s="370">
        <v>30</v>
      </c>
      <c r="J57" s="370">
        <v>40</v>
      </c>
      <c r="K57" s="370">
        <v>10</v>
      </c>
      <c r="L57" s="370">
        <v>20</v>
      </c>
      <c r="M57" s="370">
        <v>30</v>
      </c>
      <c r="N57" s="370">
        <v>40</v>
      </c>
      <c r="O57" s="370">
        <v>10</v>
      </c>
      <c r="P57" s="370">
        <v>20</v>
      </c>
      <c r="Q57" s="370">
        <v>30</v>
      </c>
      <c r="R57" s="370">
        <v>40</v>
      </c>
    </row>
    <row r="58" spans="2:18" ht="43.2" x14ac:dyDescent="0.3">
      <c r="B58" s="618">
        <v>52</v>
      </c>
      <c r="C58" s="8" t="s">
        <v>2220</v>
      </c>
      <c r="D58" s="8" t="s">
        <v>2241</v>
      </c>
      <c r="E58" s="8" t="s">
        <v>2270</v>
      </c>
      <c r="F58" s="8">
        <v>15</v>
      </c>
      <c r="G58" s="370">
        <v>10</v>
      </c>
      <c r="H58" s="370">
        <v>20</v>
      </c>
      <c r="I58" s="370">
        <v>30</v>
      </c>
      <c r="J58" s="370">
        <v>40</v>
      </c>
      <c r="K58" s="370">
        <v>10</v>
      </c>
      <c r="L58" s="370">
        <v>20</v>
      </c>
      <c r="M58" s="370">
        <v>30</v>
      </c>
      <c r="N58" s="370">
        <v>40</v>
      </c>
      <c r="O58" s="370">
        <v>10</v>
      </c>
      <c r="P58" s="370">
        <v>20</v>
      </c>
      <c r="Q58" s="370">
        <v>30</v>
      </c>
      <c r="R58" s="370">
        <v>40</v>
      </c>
    </row>
    <row r="59" spans="2:18" ht="43.2" x14ac:dyDescent="0.3">
      <c r="B59" s="618">
        <v>53</v>
      </c>
      <c r="C59" s="8" t="s">
        <v>2034</v>
      </c>
      <c r="D59" s="8" t="s">
        <v>2241</v>
      </c>
      <c r="E59" s="8" t="s">
        <v>2274</v>
      </c>
      <c r="F59" s="8">
        <v>66</v>
      </c>
      <c r="G59" s="370">
        <v>10</v>
      </c>
      <c r="H59" s="370">
        <v>30</v>
      </c>
      <c r="I59" s="370">
        <v>30</v>
      </c>
      <c r="J59" s="370">
        <v>30</v>
      </c>
      <c r="K59" s="370">
        <v>10</v>
      </c>
      <c r="L59" s="370">
        <v>30</v>
      </c>
      <c r="M59" s="370">
        <v>30</v>
      </c>
      <c r="N59" s="370">
        <v>30</v>
      </c>
      <c r="O59" s="370">
        <v>10</v>
      </c>
      <c r="P59" s="370">
        <v>30</v>
      </c>
      <c r="Q59" s="370">
        <v>30</v>
      </c>
      <c r="R59" s="370">
        <v>30</v>
      </c>
    </row>
    <row r="60" spans="2:18" ht="43.2" x14ac:dyDescent="0.3">
      <c r="B60" s="618">
        <v>54</v>
      </c>
      <c r="C60" s="8" t="s">
        <v>2034</v>
      </c>
      <c r="D60" s="8" t="s">
        <v>2242</v>
      </c>
      <c r="E60" s="8" t="s">
        <v>2259</v>
      </c>
      <c r="F60" s="8">
        <v>60</v>
      </c>
      <c r="G60" s="370">
        <v>10</v>
      </c>
      <c r="H60" s="370">
        <v>30</v>
      </c>
      <c r="I60" s="370">
        <v>30</v>
      </c>
      <c r="J60" s="370">
        <v>30</v>
      </c>
      <c r="K60" s="370">
        <v>10</v>
      </c>
      <c r="L60" s="370">
        <v>30</v>
      </c>
      <c r="M60" s="370">
        <v>30</v>
      </c>
      <c r="N60" s="370">
        <v>30</v>
      </c>
      <c r="O60" s="370">
        <v>10</v>
      </c>
      <c r="P60" s="370">
        <v>30</v>
      </c>
      <c r="Q60" s="370">
        <v>30</v>
      </c>
      <c r="R60" s="370">
        <v>30</v>
      </c>
    </row>
    <row r="61" spans="2:18" ht="43.2" x14ac:dyDescent="0.3">
      <c r="B61" s="618">
        <v>55</v>
      </c>
      <c r="C61" s="8" t="s">
        <v>2034</v>
      </c>
      <c r="D61" s="8" t="s">
        <v>2244</v>
      </c>
      <c r="E61" s="8" t="s">
        <v>2286</v>
      </c>
      <c r="F61" s="8">
        <v>58</v>
      </c>
      <c r="G61" s="370">
        <v>10</v>
      </c>
      <c r="H61" s="370">
        <v>30</v>
      </c>
      <c r="I61" s="370">
        <v>30</v>
      </c>
      <c r="J61" s="370">
        <v>30</v>
      </c>
      <c r="K61" s="370">
        <v>10</v>
      </c>
      <c r="L61" s="370">
        <v>30</v>
      </c>
      <c r="M61" s="370">
        <v>30</v>
      </c>
      <c r="N61" s="370">
        <v>30</v>
      </c>
      <c r="O61" s="370">
        <v>10</v>
      </c>
      <c r="P61" s="370">
        <v>30</v>
      </c>
      <c r="Q61" s="370">
        <v>30</v>
      </c>
      <c r="R61" s="370">
        <v>30</v>
      </c>
    </row>
    <row r="62" spans="2:18" ht="43.2" x14ac:dyDescent="0.3">
      <c r="B62" s="618">
        <v>56</v>
      </c>
      <c r="C62" s="8" t="s">
        <v>2034</v>
      </c>
      <c r="D62" s="8" t="s">
        <v>2247</v>
      </c>
      <c r="E62" s="8" t="s">
        <v>2287</v>
      </c>
      <c r="F62" s="8">
        <v>65</v>
      </c>
      <c r="G62" s="370">
        <v>10</v>
      </c>
      <c r="H62" s="370">
        <v>30</v>
      </c>
      <c r="I62" s="370">
        <v>30</v>
      </c>
      <c r="J62" s="370">
        <v>30</v>
      </c>
      <c r="K62" s="370">
        <v>10</v>
      </c>
      <c r="L62" s="370">
        <v>30</v>
      </c>
      <c r="M62" s="370">
        <v>30</v>
      </c>
      <c r="N62" s="370">
        <v>30</v>
      </c>
      <c r="O62" s="370">
        <v>10</v>
      </c>
      <c r="P62" s="370">
        <v>30</v>
      </c>
      <c r="Q62" s="370">
        <v>30</v>
      </c>
      <c r="R62" s="370">
        <v>30</v>
      </c>
    </row>
    <row r="63" spans="2:18" ht="43.2" x14ac:dyDescent="0.3">
      <c r="B63" s="618">
        <v>57</v>
      </c>
      <c r="C63" s="8" t="s">
        <v>1867</v>
      </c>
      <c r="D63" s="8" t="s">
        <v>2241</v>
      </c>
      <c r="E63" s="8" t="s">
        <v>2286</v>
      </c>
      <c r="F63" s="8">
        <v>50</v>
      </c>
      <c r="G63" s="370">
        <v>10</v>
      </c>
      <c r="H63" s="370">
        <v>30</v>
      </c>
      <c r="I63" s="370">
        <v>30</v>
      </c>
      <c r="J63" s="370">
        <v>30</v>
      </c>
      <c r="K63" s="370">
        <v>10</v>
      </c>
      <c r="L63" s="370">
        <v>30</v>
      </c>
      <c r="M63" s="370">
        <v>30</v>
      </c>
      <c r="N63" s="370">
        <v>30</v>
      </c>
      <c r="O63" s="370">
        <v>10</v>
      </c>
      <c r="P63" s="370">
        <v>30</v>
      </c>
      <c r="Q63" s="370">
        <v>30</v>
      </c>
      <c r="R63" s="370">
        <v>30</v>
      </c>
    </row>
    <row r="64" spans="2:18" ht="43.2" x14ac:dyDescent="0.3">
      <c r="B64" s="618">
        <v>58</v>
      </c>
      <c r="C64" s="8" t="s">
        <v>1867</v>
      </c>
      <c r="D64" s="8" t="s">
        <v>2242</v>
      </c>
      <c r="E64" s="8" t="s">
        <v>2254</v>
      </c>
      <c r="F64" s="8">
        <v>30</v>
      </c>
      <c r="G64" s="370">
        <v>10</v>
      </c>
      <c r="H64" s="370">
        <v>30</v>
      </c>
      <c r="I64" s="370">
        <v>30</v>
      </c>
      <c r="J64" s="370">
        <v>30</v>
      </c>
      <c r="K64" s="370">
        <v>10</v>
      </c>
      <c r="L64" s="370">
        <v>30</v>
      </c>
      <c r="M64" s="370">
        <v>30</v>
      </c>
      <c r="N64" s="370">
        <v>30</v>
      </c>
      <c r="O64" s="370">
        <v>10</v>
      </c>
      <c r="P64" s="370">
        <v>30</v>
      </c>
      <c r="Q64" s="370">
        <v>30</v>
      </c>
      <c r="R64" s="370">
        <v>30</v>
      </c>
    </row>
    <row r="65" spans="2:18" ht="43.2" x14ac:dyDescent="0.3">
      <c r="B65" s="618">
        <v>59</v>
      </c>
      <c r="C65" s="8" t="s">
        <v>1867</v>
      </c>
      <c r="D65" s="8" t="s">
        <v>2244</v>
      </c>
      <c r="E65" s="8" t="s">
        <v>2288</v>
      </c>
      <c r="F65" s="8">
        <v>29</v>
      </c>
      <c r="G65" s="370">
        <v>10</v>
      </c>
      <c r="H65" s="370">
        <v>30</v>
      </c>
      <c r="I65" s="370">
        <v>30</v>
      </c>
      <c r="J65" s="370">
        <v>30</v>
      </c>
      <c r="K65" s="370">
        <v>10</v>
      </c>
      <c r="L65" s="370">
        <v>30</v>
      </c>
      <c r="M65" s="370">
        <v>30</v>
      </c>
      <c r="N65" s="370">
        <v>30</v>
      </c>
      <c r="O65" s="370">
        <v>10</v>
      </c>
      <c r="P65" s="370">
        <v>30</v>
      </c>
      <c r="Q65" s="370">
        <v>30</v>
      </c>
      <c r="R65" s="370">
        <v>30</v>
      </c>
    </row>
    <row r="66" spans="2:18" ht="28.8" x14ac:dyDescent="0.3">
      <c r="B66" s="618">
        <v>60</v>
      </c>
      <c r="C66" s="700" t="s">
        <v>2221</v>
      </c>
      <c r="D66" s="700" t="s">
        <v>2240</v>
      </c>
      <c r="E66" s="700"/>
      <c r="F66" s="700">
        <v>26</v>
      </c>
      <c r="G66" s="370"/>
      <c r="H66" s="370"/>
      <c r="I66" s="370"/>
      <c r="J66" s="370"/>
      <c r="K66" s="370"/>
      <c r="L66" s="370"/>
      <c r="M66" s="370"/>
      <c r="N66" s="370"/>
      <c r="O66" s="370"/>
      <c r="P66" s="370"/>
      <c r="Q66" s="370"/>
      <c r="R66" s="370"/>
    </row>
    <row r="67" spans="2:18" ht="43.2" x14ac:dyDescent="0.3">
      <c r="B67" s="618">
        <v>61</v>
      </c>
      <c r="C67" s="8" t="s">
        <v>2221</v>
      </c>
      <c r="D67" s="8" t="s">
        <v>2241</v>
      </c>
      <c r="E67" s="8" t="s">
        <v>2265</v>
      </c>
      <c r="F67" s="8">
        <v>68</v>
      </c>
      <c r="G67" s="370">
        <v>10</v>
      </c>
      <c r="H67" s="370">
        <v>30</v>
      </c>
      <c r="I67" s="370">
        <v>30</v>
      </c>
      <c r="J67" s="370">
        <v>30</v>
      </c>
      <c r="K67" s="370">
        <v>10</v>
      </c>
      <c r="L67" s="370">
        <v>30</v>
      </c>
      <c r="M67" s="370">
        <v>30</v>
      </c>
      <c r="N67" s="370">
        <v>30</v>
      </c>
      <c r="O67" s="370">
        <v>10</v>
      </c>
      <c r="P67" s="370">
        <v>30</v>
      </c>
      <c r="Q67" s="370">
        <v>30</v>
      </c>
      <c r="R67" s="370">
        <v>30</v>
      </c>
    </row>
    <row r="68" spans="2:18" ht="43.2" x14ac:dyDescent="0.3">
      <c r="B68" s="618">
        <v>62</v>
      </c>
      <c r="C68" s="8" t="s">
        <v>2040</v>
      </c>
      <c r="D68" s="8" t="s">
        <v>2241</v>
      </c>
      <c r="E68" s="8" t="s">
        <v>2256</v>
      </c>
      <c r="F68" s="8">
        <v>47</v>
      </c>
      <c r="G68" s="370">
        <v>10</v>
      </c>
      <c r="H68" s="370">
        <v>30</v>
      </c>
      <c r="I68" s="370">
        <v>30</v>
      </c>
      <c r="J68" s="370">
        <v>30</v>
      </c>
      <c r="K68" s="370">
        <v>10</v>
      </c>
      <c r="L68" s="370">
        <v>30</v>
      </c>
      <c r="M68" s="370">
        <v>30</v>
      </c>
      <c r="N68" s="370">
        <v>30</v>
      </c>
      <c r="O68" s="370">
        <v>10</v>
      </c>
      <c r="P68" s="370">
        <v>30</v>
      </c>
      <c r="Q68" s="370">
        <v>30</v>
      </c>
      <c r="R68" s="370">
        <v>30</v>
      </c>
    </row>
    <row r="69" spans="2:18" ht="57.6" x14ac:dyDescent="0.3">
      <c r="B69" s="618">
        <v>63</v>
      </c>
      <c r="C69" s="8" t="s">
        <v>2040</v>
      </c>
      <c r="D69" s="8" t="s">
        <v>2242</v>
      </c>
      <c r="E69" s="8" t="s">
        <v>2289</v>
      </c>
      <c r="F69" s="8">
        <v>30</v>
      </c>
      <c r="G69" s="370">
        <v>10</v>
      </c>
      <c r="H69" s="370">
        <v>30</v>
      </c>
      <c r="I69" s="370">
        <v>30</v>
      </c>
      <c r="J69" s="370">
        <v>30</v>
      </c>
      <c r="K69" s="370">
        <v>10</v>
      </c>
      <c r="L69" s="370">
        <v>30</v>
      </c>
      <c r="M69" s="370">
        <v>30</v>
      </c>
      <c r="N69" s="370">
        <v>30</v>
      </c>
      <c r="O69" s="370">
        <v>10</v>
      </c>
      <c r="P69" s="370">
        <v>30</v>
      </c>
      <c r="Q69" s="370">
        <v>30</v>
      </c>
      <c r="R69" s="370">
        <v>30</v>
      </c>
    </row>
    <row r="70" spans="2:18" ht="43.2" x14ac:dyDescent="0.3">
      <c r="B70" s="618">
        <v>64</v>
      </c>
      <c r="C70" s="8" t="s">
        <v>2040</v>
      </c>
      <c r="D70" s="8" t="s">
        <v>2244</v>
      </c>
      <c r="E70" s="8" t="s">
        <v>2276</v>
      </c>
      <c r="F70" s="8">
        <v>26</v>
      </c>
      <c r="G70" s="370">
        <v>10</v>
      </c>
      <c r="H70" s="370">
        <v>30</v>
      </c>
      <c r="I70" s="370">
        <v>30</v>
      </c>
      <c r="J70" s="370">
        <v>30</v>
      </c>
      <c r="K70" s="370">
        <v>10</v>
      </c>
      <c r="L70" s="370">
        <v>30</v>
      </c>
      <c r="M70" s="370">
        <v>30</v>
      </c>
      <c r="N70" s="370">
        <v>30</v>
      </c>
      <c r="O70" s="370">
        <v>10</v>
      </c>
      <c r="P70" s="370">
        <v>30</v>
      </c>
      <c r="Q70" s="370">
        <v>30</v>
      </c>
      <c r="R70" s="370">
        <v>30</v>
      </c>
    </row>
    <row r="71" spans="2:18" ht="43.2" x14ac:dyDescent="0.3">
      <c r="B71" s="618">
        <v>65</v>
      </c>
      <c r="C71" s="688" t="s">
        <v>2222</v>
      </c>
      <c r="D71" s="688" t="s">
        <v>2208</v>
      </c>
      <c r="E71" s="688" t="s">
        <v>2290</v>
      </c>
      <c r="F71" s="688">
        <v>65</v>
      </c>
      <c r="G71" s="370"/>
      <c r="H71" s="370"/>
      <c r="I71" s="370"/>
      <c r="J71" s="370"/>
      <c r="K71" s="370"/>
      <c r="L71" s="370"/>
      <c r="M71" s="370"/>
      <c r="N71" s="370"/>
      <c r="O71" s="370"/>
      <c r="P71" s="370"/>
      <c r="Q71" s="370"/>
      <c r="R71" s="370"/>
    </row>
    <row r="72" spans="2:18" ht="43.2" x14ac:dyDescent="0.3">
      <c r="B72" s="618">
        <v>66</v>
      </c>
      <c r="C72" s="8" t="s">
        <v>1885</v>
      </c>
      <c r="D72" s="8" t="s">
        <v>2241</v>
      </c>
      <c r="E72" s="8" t="s">
        <v>2291</v>
      </c>
      <c r="F72" s="8">
        <v>51</v>
      </c>
      <c r="G72" s="370">
        <v>10</v>
      </c>
      <c r="H72" s="370">
        <v>30</v>
      </c>
      <c r="I72" s="370">
        <v>30</v>
      </c>
      <c r="J72" s="370">
        <v>30</v>
      </c>
      <c r="K72" s="370">
        <v>10</v>
      </c>
      <c r="L72" s="370">
        <v>30</v>
      </c>
      <c r="M72" s="370">
        <v>30</v>
      </c>
      <c r="N72" s="370">
        <v>30</v>
      </c>
      <c r="O72" s="370">
        <v>10</v>
      </c>
      <c r="P72" s="370">
        <v>30</v>
      </c>
      <c r="Q72" s="370">
        <v>30</v>
      </c>
      <c r="R72" s="370">
        <v>30</v>
      </c>
    </row>
    <row r="73" spans="2:18" ht="43.2" x14ac:dyDescent="0.3">
      <c r="B73" s="618">
        <v>67</v>
      </c>
      <c r="C73" s="8" t="s">
        <v>1885</v>
      </c>
      <c r="D73" s="8" t="s">
        <v>2242</v>
      </c>
      <c r="E73" s="8" t="s">
        <v>2270</v>
      </c>
      <c r="F73" s="8">
        <v>30</v>
      </c>
      <c r="G73" s="370">
        <v>10</v>
      </c>
      <c r="H73" s="370">
        <v>30</v>
      </c>
      <c r="I73" s="370">
        <v>30</v>
      </c>
      <c r="J73" s="370">
        <v>30</v>
      </c>
      <c r="K73" s="370">
        <v>10</v>
      </c>
      <c r="L73" s="370">
        <v>30</v>
      </c>
      <c r="M73" s="370">
        <v>30</v>
      </c>
      <c r="N73" s="370">
        <v>30</v>
      </c>
      <c r="O73" s="370">
        <v>10</v>
      </c>
      <c r="P73" s="370">
        <v>30</v>
      </c>
      <c r="Q73" s="370">
        <v>30</v>
      </c>
      <c r="R73" s="370">
        <v>30</v>
      </c>
    </row>
    <row r="74" spans="2:18" ht="43.2" x14ac:dyDescent="0.3">
      <c r="B74" s="618">
        <v>68</v>
      </c>
      <c r="C74" s="8" t="s">
        <v>1885</v>
      </c>
      <c r="D74" s="8" t="s">
        <v>2244</v>
      </c>
      <c r="E74" s="8" t="s">
        <v>2292</v>
      </c>
      <c r="F74" s="8">
        <v>29</v>
      </c>
      <c r="G74" s="370">
        <v>10</v>
      </c>
      <c r="H74" s="370">
        <v>30</v>
      </c>
      <c r="I74" s="370">
        <v>30</v>
      </c>
      <c r="J74" s="370">
        <v>30</v>
      </c>
      <c r="K74" s="370">
        <v>10</v>
      </c>
      <c r="L74" s="370">
        <v>30</v>
      </c>
      <c r="M74" s="370">
        <v>30</v>
      </c>
      <c r="N74" s="370">
        <v>30</v>
      </c>
      <c r="O74" s="370">
        <v>10</v>
      </c>
      <c r="P74" s="370">
        <v>30</v>
      </c>
      <c r="Q74" s="370">
        <v>30</v>
      </c>
      <c r="R74" s="370">
        <v>30</v>
      </c>
    </row>
    <row r="75" spans="2:18" ht="43.2" x14ac:dyDescent="0.3">
      <c r="B75" s="618">
        <v>69</v>
      </c>
      <c r="C75" s="8" t="s">
        <v>1885</v>
      </c>
      <c r="D75" s="8" t="s">
        <v>2247</v>
      </c>
      <c r="E75" s="8" t="s">
        <v>2293</v>
      </c>
      <c r="F75" s="8">
        <v>50</v>
      </c>
      <c r="G75" s="370">
        <v>10</v>
      </c>
      <c r="H75" s="370">
        <v>30</v>
      </c>
      <c r="I75" s="370">
        <v>30</v>
      </c>
      <c r="J75" s="370">
        <v>30</v>
      </c>
      <c r="K75" s="370">
        <v>10</v>
      </c>
      <c r="L75" s="370">
        <v>30</v>
      </c>
      <c r="M75" s="370">
        <v>30</v>
      </c>
      <c r="N75" s="370">
        <v>30</v>
      </c>
      <c r="O75" s="370">
        <v>10</v>
      </c>
      <c r="P75" s="370">
        <v>30</v>
      </c>
      <c r="Q75" s="370">
        <v>30</v>
      </c>
      <c r="R75" s="370">
        <v>30</v>
      </c>
    </row>
    <row r="76" spans="2:18" ht="43.2" x14ac:dyDescent="0.3">
      <c r="B76" s="618">
        <v>70</v>
      </c>
      <c r="C76" s="8" t="s">
        <v>1885</v>
      </c>
      <c r="D76" s="8" t="s">
        <v>2249</v>
      </c>
      <c r="E76" s="8" t="s">
        <v>2293</v>
      </c>
      <c r="F76" s="8">
        <v>40</v>
      </c>
      <c r="G76" s="370">
        <v>10</v>
      </c>
      <c r="H76" s="370">
        <v>30</v>
      </c>
      <c r="I76" s="370">
        <v>30</v>
      </c>
      <c r="J76" s="370">
        <v>30</v>
      </c>
      <c r="K76" s="370">
        <v>10</v>
      </c>
      <c r="L76" s="370">
        <v>30</v>
      </c>
      <c r="M76" s="370">
        <v>30</v>
      </c>
      <c r="N76" s="370">
        <v>30</v>
      </c>
      <c r="O76" s="370">
        <v>10</v>
      </c>
      <c r="P76" s="370">
        <v>30</v>
      </c>
      <c r="Q76" s="370">
        <v>30</v>
      </c>
      <c r="R76" s="370">
        <v>30</v>
      </c>
    </row>
    <row r="77" spans="2:18" ht="28.8" x14ac:dyDescent="0.3">
      <c r="B77" s="618">
        <v>71</v>
      </c>
      <c r="C77" s="688" t="s">
        <v>2035</v>
      </c>
      <c r="D77" s="688" t="s">
        <v>2207</v>
      </c>
      <c r="E77" s="688" t="s">
        <v>2294</v>
      </c>
      <c r="F77" s="688">
        <v>60</v>
      </c>
      <c r="G77" s="370"/>
      <c r="H77" s="370"/>
      <c r="I77" s="370"/>
      <c r="J77" s="370"/>
      <c r="K77" s="370"/>
      <c r="L77" s="370"/>
      <c r="M77" s="370"/>
      <c r="N77" s="370"/>
      <c r="O77" s="370"/>
      <c r="P77" s="370"/>
      <c r="Q77" s="370"/>
      <c r="R77" s="370"/>
    </row>
    <row r="78" spans="2:18" ht="43.2" x14ac:dyDescent="0.3">
      <c r="B78" s="618">
        <v>72</v>
      </c>
      <c r="C78" s="688" t="s">
        <v>2035</v>
      </c>
      <c r="D78" s="688" t="s">
        <v>2208</v>
      </c>
      <c r="E78" s="688" t="s">
        <v>2295</v>
      </c>
      <c r="F78" s="688">
        <v>65</v>
      </c>
      <c r="G78" s="370"/>
      <c r="H78" s="370"/>
      <c r="I78" s="370"/>
      <c r="J78" s="370"/>
      <c r="K78" s="370"/>
      <c r="L78" s="370"/>
      <c r="M78" s="370"/>
      <c r="N78" s="370"/>
      <c r="O78" s="370"/>
      <c r="P78" s="370"/>
      <c r="Q78" s="370"/>
      <c r="R78" s="370"/>
    </row>
    <row r="79" spans="2:18" ht="43.2" x14ac:dyDescent="0.3">
      <c r="B79" s="618">
        <v>73</v>
      </c>
      <c r="C79" s="688" t="s">
        <v>2035</v>
      </c>
      <c r="D79" s="688" t="s">
        <v>2210</v>
      </c>
      <c r="E79" s="688" t="s">
        <v>2296</v>
      </c>
      <c r="F79" s="688">
        <v>59</v>
      </c>
      <c r="G79" s="370"/>
      <c r="H79" s="370"/>
      <c r="I79" s="370"/>
      <c r="J79" s="370"/>
      <c r="K79" s="370"/>
      <c r="L79" s="370"/>
      <c r="M79" s="370"/>
      <c r="N79" s="370"/>
      <c r="O79" s="370"/>
      <c r="P79" s="370"/>
      <c r="Q79" s="370"/>
      <c r="R79" s="370"/>
    </row>
    <row r="80" spans="2:18" ht="43.2" x14ac:dyDescent="0.3">
      <c r="B80" s="618">
        <v>74</v>
      </c>
      <c r="C80" s="688" t="s">
        <v>2035</v>
      </c>
      <c r="D80" s="688" t="s">
        <v>2211</v>
      </c>
      <c r="E80" s="688" t="s">
        <v>2297</v>
      </c>
      <c r="F80" s="688">
        <v>34</v>
      </c>
      <c r="G80" s="370"/>
      <c r="H80" s="370"/>
      <c r="I80" s="370"/>
      <c r="J80" s="370"/>
      <c r="K80" s="370"/>
      <c r="L80" s="370"/>
      <c r="M80" s="370"/>
      <c r="N80" s="370"/>
      <c r="O80" s="370"/>
      <c r="P80" s="370"/>
      <c r="Q80" s="370"/>
      <c r="R80" s="370"/>
    </row>
    <row r="81" spans="2:18" ht="28.8" x14ac:dyDescent="0.3">
      <c r="B81" s="618">
        <v>75</v>
      </c>
      <c r="C81" s="688" t="s">
        <v>2035</v>
      </c>
      <c r="D81" s="688" t="s">
        <v>2212</v>
      </c>
      <c r="E81" s="688" t="s">
        <v>2298</v>
      </c>
      <c r="F81" s="688">
        <v>14</v>
      </c>
      <c r="G81" s="370"/>
      <c r="H81" s="370"/>
      <c r="I81" s="370"/>
      <c r="J81" s="370"/>
      <c r="K81" s="370"/>
      <c r="L81" s="370"/>
      <c r="M81" s="370"/>
      <c r="N81" s="370"/>
      <c r="O81" s="370"/>
      <c r="P81" s="370"/>
      <c r="Q81" s="370"/>
      <c r="R81" s="370"/>
    </row>
    <row r="82" spans="2:18" ht="43.2" x14ac:dyDescent="0.3">
      <c r="B82" s="618">
        <v>76</v>
      </c>
      <c r="C82" s="688" t="s">
        <v>2035</v>
      </c>
      <c r="D82" s="688" t="s">
        <v>2250</v>
      </c>
      <c r="E82" s="688" t="s">
        <v>2295</v>
      </c>
      <c r="F82" s="688">
        <v>45</v>
      </c>
      <c r="G82" s="370"/>
      <c r="H82" s="370"/>
      <c r="I82" s="370"/>
      <c r="J82" s="370"/>
      <c r="K82" s="370"/>
      <c r="L82" s="370"/>
      <c r="M82" s="370"/>
      <c r="N82" s="370"/>
      <c r="O82" s="370"/>
      <c r="P82" s="370"/>
      <c r="Q82" s="370"/>
      <c r="R82" s="370"/>
    </row>
    <row r="83" spans="2:18" ht="43.2" x14ac:dyDescent="0.3">
      <c r="B83" s="618">
        <v>77</v>
      </c>
      <c r="C83" s="688" t="s">
        <v>2035</v>
      </c>
      <c r="D83" s="688" t="s">
        <v>2251</v>
      </c>
      <c r="E83" s="688" t="s">
        <v>2299</v>
      </c>
      <c r="F83" s="688">
        <v>75</v>
      </c>
      <c r="G83" s="370"/>
      <c r="H83" s="370"/>
      <c r="I83" s="370"/>
      <c r="J83" s="370"/>
      <c r="K83" s="370"/>
      <c r="L83" s="370"/>
      <c r="M83" s="370"/>
      <c r="N83" s="370"/>
      <c r="O83" s="370"/>
      <c r="P83" s="370"/>
      <c r="Q83" s="370"/>
      <c r="R83" s="370"/>
    </row>
    <row r="84" spans="2:18" ht="43.2" x14ac:dyDescent="0.3">
      <c r="B84" s="618">
        <v>78</v>
      </c>
      <c r="C84" s="688" t="s">
        <v>2223</v>
      </c>
      <c r="D84" s="688" t="s">
        <v>2252</v>
      </c>
      <c r="E84" s="688" t="s">
        <v>2300</v>
      </c>
      <c r="F84" s="688">
        <v>64</v>
      </c>
      <c r="G84" s="370"/>
      <c r="H84" s="370"/>
      <c r="I84" s="370"/>
      <c r="J84" s="370"/>
      <c r="K84" s="370"/>
      <c r="L84" s="370"/>
      <c r="M84" s="370"/>
      <c r="N84" s="370"/>
      <c r="O84" s="370"/>
      <c r="P84" s="370"/>
      <c r="Q84" s="370"/>
      <c r="R84" s="370"/>
    </row>
    <row r="85" spans="2:18" ht="43.2" x14ac:dyDescent="0.3">
      <c r="B85" s="618">
        <v>79</v>
      </c>
      <c r="C85" s="688" t="s">
        <v>2036</v>
      </c>
      <c r="D85" s="688" t="s">
        <v>2248</v>
      </c>
      <c r="E85" s="688" t="s">
        <v>2301</v>
      </c>
      <c r="F85" s="688">
        <v>60</v>
      </c>
      <c r="G85" s="370"/>
      <c r="H85" s="370"/>
      <c r="I85" s="370"/>
      <c r="J85" s="370"/>
      <c r="K85" s="370"/>
      <c r="L85" s="370"/>
      <c r="M85" s="370"/>
      <c r="N85" s="370"/>
      <c r="O85" s="370"/>
      <c r="P85" s="370"/>
      <c r="Q85" s="370"/>
      <c r="R85" s="370"/>
    </row>
    <row r="86" spans="2:18" ht="72" x14ac:dyDescent="0.3">
      <c r="B86" s="618">
        <v>80</v>
      </c>
      <c r="C86" s="688" t="s">
        <v>2036</v>
      </c>
      <c r="D86" s="688" t="s">
        <v>2245</v>
      </c>
      <c r="E86" s="688" t="s">
        <v>2302</v>
      </c>
      <c r="F86" s="688">
        <v>66</v>
      </c>
      <c r="G86" s="370"/>
      <c r="H86" s="370"/>
      <c r="I86" s="370"/>
      <c r="J86" s="370"/>
      <c r="K86" s="370"/>
      <c r="L86" s="370"/>
      <c r="M86" s="370"/>
      <c r="N86" s="370"/>
      <c r="O86" s="370"/>
      <c r="P86" s="370"/>
      <c r="Q86" s="370"/>
      <c r="R86" s="370"/>
    </row>
    <row r="87" spans="2:18" ht="43.2" x14ac:dyDescent="0.3">
      <c r="B87" s="618">
        <v>81</v>
      </c>
      <c r="C87" s="688" t="s">
        <v>2036</v>
      </c>
      <c r="D87" s="688" t="s">
        <v>2253</v>
      </c>
      <c r="E87" s="688" t="s">
        <v>2303</v>
      </c>
      <c r="F87" s="688">
        <v>19</v>
      </c>
      <c r="G87" s="370"/>
      <c r="H87" s="370"/>
      <c r="I87" s="370"/>
      <c r="J87" s="370"/>
      <c r="K87" s="370"/>
      <c r="L87" s="370"/>
      <c r="M87" s="370"/>
      <c r="N87" s="370"/>
      <c r="O87" s="370"/>
      <c r="P87" s="370"/>
      <c r="Q87" s="370"/>
      <c r="R87" s="370"/>
    </row>
    <row r="88" spans="2:18" ht="57.6" x14ac:dyDescent="0.3">
      <c r="B88" s="618">
        <v>82</v>
      </c>
      <c r="C88" s="8" t="s">
        <v>2224</v>
      </c>
      <c r="D88" s="8" t="s">
        <v>2241</v>
      </c>
      <c r="E88" s="8" t="s">
        <v>2281</v>
      </c>
      <c r="F88" s="8">
        <v>6</v>
      </c>
      <c r="G88" s="370">
        <v>10</v>
      </c>
      <c r="H88" s="370">
        <v>20</v>
      </c>
      <c r="I88" s="370">
        <v>30</v>
      </c>
      <c r="J88" s="370">
        <v>40</v>
      </c>
      <c r="K88" s="370">
        <v>10</v>
      </c>
      <c r="L88" s="370">
        <v>20</v>
      </c>
      <c r="M88" s="370">
        <v>30</v>
      </c>
      <c r="N88" s="370">
        <v>40</v>
      </c>
      <c r="O88" s="370">
        <v>10</v>
      </c>
      <c r="P88" s="370">
        <v>20</v>
      </c>
      <c r="Q88" s="370">
        <v>30</v>
      </c>
      <c r="R88" s="370">
        <v>40</v>
      </c>
    </row>
    <row r="89" spans="2:18" ht="57.6" x14ac:dyDescent="0.3">
      <c r="B89" s="618">
        <v>83</v>
      </c>
      <c r="C89" s="8" t="s">
        <v>2041</v>
      </c>
      <c r="D89" s="8" t="s">
        <v>2241</v>
      </c>
      <c r="E89" s="8" t="s">
        <v>2289</v>
      </c>
      <c r="F89" s="8">
        <v>38</v>
      </c>
      <c r="G89" s="370">
        <v>10</v>
      </c>
      <c r="H89" s="370">
        <v>20</v>
      </c>
      <c r="I89" s="370">
        <v>30</v>
      </c>
      <c r="J89" s="370">
        <v>40</v>
      </c>
      <c r="K89" s="370">
        <v>10</v>
      </c>
      <c r="L89" s="370">
        <v>20</v>
      </c>
      <c r="M89" s="370">
        <v>30</v>
      </c>
      <c r="N89" s="370">
        <v>40</v>
      </c>
      <c r="O89" s="370">
        <v>10</v>
      </c>
      <c r="P89" s="370">
        <v>20</v>
      </c>
      <c r="Q89" s="370">
        <v>30</v>
      </c>
      <c r="R89" s="370">
        <v>40</v>
      </c>
    </row>
    <row r="90" spans="2:18" ht="43.2" x14ac:dyDescent="0.3">
      <c r="B90" s="618">
        <v>84</v>
      </c>
      <c r="C90" s="8" t="s">
        <v>2041</v>
      </c>
      <c r="D90" s="8" t="s">
        <v>2242</v>
      </c>
      <c r="E90" s="8" t="s">
        <v>2270</v>
      </c>
      <c r="F90" s="8">
        <v>19</v>
      </c>
      <c r="G90" s="370">
        <v>10</v>
      </c>
      <c r="H90" s="370">
        <v>20</v>
      </c>
      <c r="I90" s="370">
        <v>30</v>
      </c>
      <c r="J90" s="370">
        <v>40</v>
      </c>
      <c r="K90" s="370">
        <v>10</v>
      </c>
      <c r="L90" s="370">
        <v>20</v>
      </c>
      <c r="M90" s="370">
        <v>30</v>
      </c>
      <c r="N90" s="370">
        <v>40</v>
      </c>
      <c r="O90" s="370">
        <v>10</v>
      </c>
      <c r="P90" s="370">
        <v>20</v>
      </c>
      <c r="Q90" s="370">
        <v>30</v>
      </c>
      <c r="R90" s="370">
        <v>40</v>
      </c>
    </row>
    <row r="91" spans="2:18" ht="57.6" x14ac:dyDescent="0.3">
      <c r="B91" s="618">
        <v>85</v>
      </c>
      <c r="C91" s="8" t="s">
        <v>2041</v>
      </c>
      <c r="D91" s="8" t="s">
        <v>2244</v>
      </c>
      <c r="E91" s="8" t="s">
        <v>2304</v>
      </c>
      <c r="F91" s="8">
        <v>45</v>
      </c>
      <c r="G91" s="370">
        <v>10</v>
      </c>
      <c r="H91" s="370">
        <v>20</v>
      </c>
      <c r="I91" s="370">
        <v>30</v>
      </c>
      <c r="J91" s="370">
        <v>40</v>
      </c>
      <c r="K91" s="370">
        <v>10</v>
      </c>
      <c r="L91" s="370">
        <v>20</v>
      </c>
      <c r="M91" s="370">
        <v>30</v>
      </c>
      <c r="N91" s="370">
        <v>40</v>
      </c>
      <c r="O91" s="370">
        <v>10</v>
      </c>
      <c r="P91" s="370">
        <v>20</v>
      </c>
      <c r="Q91" s="370">
        <v>30</v>
      </c>
      <c r="R91" s="370">
        <v>40</v>
      </c>
    </row>
    <row r="92" spans="2:18" ht="43.2" x14ac:dyDescent="0.3">
      <c r="B92" s="618">
        <v>86</v>
      </c>
      <c r="C92" s="8" t="s">
        <v>2041</v>
      </c>
      <c r="D92" s="8" t="s">
        <v>2247</v>
      </c>
      <c r="E92" s="8" t="s">
        <v>2272</v>
      </c>
      <c r="F92" s="8">
        <v>20</v>
      </c>
      <c r="G92" s="370">
        <v>10</v>
      </c>
      <c r="H92" s="370">
        <v>20</v>
      </c>
      <c r="I92" s="370">
        <v>30</v>
      </c>
      <c r="J92" s="370">
        <v>40</v>
      </c>
      <c r="K92" s="370">
        <v>10</v>
      </c>
      <c r="L92" s="370">
        <v>20</v>
      </c>
      <c r="M92" s="370">
        <v>30</v>
      </c>
      <c r="N92" s="370">
        <v>40</v>
      </c>
      <c r="O92" s="370">
        <v>10</v>
      </c>
      <c r="P92" s="370">
        <v>20</v>
      </c>
      <c r="Q92" s="370">
        <v>30</v>
      </c>
      <c r="R92" s="370">
        <v>40</v>
      </c>
    </row>
    <row r="93" spans="2:18" ht="28.8" x14ac:dyDescent="0.3">
      <c r="B93" s="618">
        <v>87</v>
      </c>
      <c r="C93" s="700" t="s">
        <v>2047</v>
      </c>
      <c r="D93" s="700" t="s">
        <v>2240</v>
      </c>
      <c r="E93" s="700"/>
      <c r="F93" s="700">
        <v>36</v>
      </c>
      <c r="G93" s="370"/>
      <c r="H93" s="370"/>
      <c r="I93" s="370"/>
      <c r="J93" s="370"/>
      <c r="K93" s="370"/>
      <c r="L93" s="370"/>
      <c r="M93" s="370"/>
      <c r="N93" s="370"/>
      <c r="O93" s="370"/>
      <c r="P93" s="370"/>
      <c r="Q93" s="370"/>
      <c r="R93" s="370"/>
    </row>
    <row r="94" spans="2:18" ht="43.2" x14ac:dyDescent="0.3">
      <c r="B94" s="618">
        <v>88</v>
      </c>
      <c r="C94" s="8" t="s">
        <v>2047</v>
      </c>
      <c r="D94" s="8" t="s">
        <v>2241</v>
      </c>
      <c r="E94" s="8" t="s">
        <v>2275</v>
      </c>
      <c r="F94" s="8">
        <v>41</v>
      </c>
      <c r="G94" s="370">
        <v>10</v>
      </c>
      <c r="H94" s="370">
        <v>30</v>
      </c>
      <c r="I94" s="370">
        <v>30</v>
      </c>
      <c r="J94" s="370">
        <v>30</v>
      </c>
      <c r="K94" s="370">
        <v>10</v>
      </c>
      <c r="L94" s="370">
        <v>30</v>
      </c>
      <c r="M94" s="370">
        <v>30</v>
      </c>
      <c r="N94" s="370">
        <v>30</v>
      </c>
      <c r="O94" s="370">
        <v>10</v>
      </c>
      <c r="P94" s="370">
        <v>30</v>
      </c>
      <c r="Q94" s="370">
        <v>30</v>
      </c>
      <c r="R94" s="370">
        <v>30</v>
      </c>
    </row>
    <row r="95" spans="2:18" ht="43.2" x14ac:dyDescent="0.3">
      <c r="B95" s="618">
        <v>89</v>
      </c>
      <c r="C95" s="8" t="s">
        <v>2047</v>
      </c>
      <c r="D95" s="8" t="s">
        <v>2242</v>
      </c>
      <c r="E95" s="8" t="s">
        <v>2255</v>
      </c>
      <c r="F95" s="8">
        <v>24</v>
      </c>
      <c r="G95" s="370">
        <v>10</v>
      </c>
      <c r="H95" s="370">
        <v>30</v>
      </c>
      <c r="I95" s="370">
        <v>30</v>
      </c>
      <c r="J95" s="370">
        <v>30</v>
      </c>
      <c r="K95" s="370">
        <v>10</v>
      </c>
      <c r="L95" s="370">
        <v>30</v>
      </c>
      <c r="M95" s="370">
        <v>30</v>
      </c>
      <c r="N95" s="370">
        <v>30</v>
      </c>
      <c r="O95" s="370">
        <v>10</v>
      </c>
      <c r="P95" s="370">
        <v>30</v>
      </c>
      <c r="Q95" s="370">
        <v>30</v>
      </c>
      <c r="R95" s="370">
        <v>30</v>
      </c>
    </row>
    <row r="96" spans="2:18" ht="28.8" x14ac:dyDescent="0.3">
      <c r="B96" s="618">
        <v>90</v>
      </c>
      <c r="C96" s="700" t="s">
        <v>2225</v>
      </c>
      <c r="D96" s="700" t="s">
        <v>2240</v>
      </c>
      <c r="E96" s="700"/>
      <c r="F96" s="700">
        <v>13</v>
      </c>
      <c r="G96" s="370"/>
      <c r="H96" s="370"/>
      <c r="I96" s="370"/>
      <c r="J96" s="370"/>
      <c r="K96" s="370"/>
      <c r="L96" s="370"/>
      <c r="M96" s="370"/>
      <c r="N96" s="370"/>
      <c r="O96" s="370"/>
      <c r="P96" s="370"/>
      <c r="Q96" s="370"/>
      <c r="R96" s="370"/>
    </row>
    <row r="97" spans="2:18" ht="43.2" x14ac:dyDescent="0.3">
      <c r="B97" s="618">
        <v>91</v>
      </c>
      <c r="C97" s="8" t="s">
        <v>2225</v>
      </c>
      <c r="D97" s="8" t="s">
        <v>2241</v>
      </c>
      <c r="E97" s="8" t="s">
        <v>2259</v>
      </c>
      <c r="F97" s="8">
        <v>15</v>
      </c>
      <c r="G97" s="370">
        <v>10</v>
      </c>
      <c r="H97" s="370">
        <v>30</v>
      </c>
      <c r="I97" s="370">
        <v>30</v>
      </c>
      <c r="J97" s="370">
        <v>30</v>
      </c>
      <c r="K97" s="370">
        <v>10</v>
      </c>
      <c r="L97" s="370">
        <v>30</v>
      </c>
      <c r="M97" s="370">
        <v>30</v>
      </c>
      <c r="N97" s="370">
        <v>30</v>
      </c>
      <c r="O97" s="370">
        <v>10</v>
      </c>
      <c r="P97" s="370">
        <v>30</v>
      </c>
      <c r="Q97" s="370">
        <v>30</v>
      </c>
      <c r="R97" s="370">
        <v>30</v>
      </c>
    </row>
    <row r="98" spans="2:18" ht="100.8" x14ac:dyDescent="0.3">
      <c r="B98" s="618">
        <v>92</v>
      </c>
      <c r="C98" s="700" t="s">
        <v>2007</v>
      </c>
      <c r="D98" s="700" t="s">
        <v>2241</v>
      </c>
      <c r="E98" s="700" t="s">
        <v>2305</v>
      </c>
      <c r="F98" s="700">
        <v>72</v>
      </c>
      <c r="G98" s="370"/>
      <c r="H98" s="370"/>
      <c r="I98" s="370"/>
      <c r="J98" s="370"/>
      <c r="K98" s="370"/>
      <c r="L98" s="370"/>
      <c r="M98" s="370"/>
      <c r="N98" s="370"/>
      <c r="O98" s="370"/>
      <c r="P98" s="370"/>
      <c r="Q98" s="370"/>
      <c r="R98" s="370"/>
    </row>
    <row r="99" spans="2:18" ht="43.2" x14ac:dyDescent="0.3">
      <c r="B99" s="618">
        <v>93</v>
      </c>
      <c r="C99" s="8" t="s">
        <v>2226</v>
      </c>
      <c r="D99" s="8" t="s">
        <v>2242</v>
      </c>
      <c r="E99" s="8" t="s">
        <v>2274</v>
      </c>
      <c r="F99" s="8">
        <v>48</v>
      </c>
      <c r="G99" s="370">
        <v>10</v>
      </c>
      <c r="H99" s="370">
        <v>30</v>
      </c>
      <c r="I99" s="370">
        <v>30</v>
      </c>
      <c r="J99" s="370">
        <v>30</v>
      </c>
      <c r="K99" s="370">
        <v>10</v>
      </c>
      <c r="L99" s="370">
        <v>30</v>
      </c>
      <c r="M99" s="370">
        <v>30</v>
      </c>
      <c r="N99" s="370">
        <v>30</v>
      </c>
      <c r="O99" s="370">
        <v>10</v>
      </c>
      <c r="P99" s="370">
        <v>30</v>
      </c>
      <c r="Q99" s="370">
        <v>30</v>
      </c>
      <c r="R99" s="370">
        <v>30</v>
      </c>
    </row>
    <row r="100" spans="2:18" ht="57.6" x14ac:dyDescent="0.3">
      <c r="B100" s="618">
        <v>94</v>
      </c>
      <c r="C100" s="8" t="s">
        <v>2031</v>
      </c>
      <c r="D100" s="8" t="s">
        <v>2346</v>
      </c>
      <c r="E100" s="8" t="s">
        <v>2266</v>
      </c>
      <c r="F100" s="8">
        <v>18</v>
      </c>
      <c r="G100" s="370">
        <v>10</v>
      </c>
      <c r="H100" s="370">
        <v>30</v>
      </c>
      <c r="I100" s="370">
        <v>30</v>
      </c>
      <c r="J100" s="370">
        <v>30</v>
      </c>
      <c r="K100" s="370">
        <v>10</v>
      </c>
      <c r="L100" s="370">
        <v>30</v>
      </c>
      <c r="M100" s="370">
        <v>30</v>
      </c>
      <c r="N100" s="370">
        <v>30</v>
      </c>
      <c r="O100" s="370">
        <v>10</v>
      </c>
      <c r="P100" s="370">
        <v>30</v>
      </c>
      <c r="Q100" s="370">
        <v>30</v>
      </c>
      <c r="R100" s="370">
        <v>30</v>
      </c>
    </row>
    <row r="101" spans="2:18" ht="43.2" x14ac:dyDescent="0.3">
      <c r="B101" s="618">
        <v>95</v>
      </c>
      <c r="C101" s="8" t="s">
        <v>2042</v>
      </c>
      <c r="D101" s="8" t="s">
        <v>2346</v>
      </c>
      <c r="E101" s="8" t="s">
        <v>2254</v>
      </c>
      <c r="F101" s="8">
        <v>27</v>
      </c>
      <c r="G101" s="370">
        <v>10</v>
      </c>
      <c r="H101" s="370">
        <v>30</v>
      </c>
      <c r="I101" s="370">
        <v>30</v>
      </c>
      <c r="J101" s="370">
        <v>30</v>
      </c>
      <c r="K101" s="370">
        <v>10</v>
      </c>
      <c r="L101" s="370">
        <v>30</v>
      </c>
      <c r="M101" s="370">
        <v>30</v>
      </c>
      <c r="N101" s="370">
        <v>30</v>
      </c>
      <c r="O101" s="370">
        <v>10</v>
      </c>
      <c r="P101" s="370">
        <v>30</v>
      </c>
      <c r="Q101" s="370">
        <v>30</v>
      </c>
      <c r="R101" s="370">
        <v>30</v>
      </c>
    </row>
    <row r="102" spans="2:18" ht="57.6" x14ac:dyDescent="0.3">
      <c r="B102" s="618">
        <v>96</v>
      </c>
      <c r="C102" s="8" t="s">
        <v>2043</v>
      </c>
      <c r="D102" s="8" t="s">
        <v>2346</v>
      </c>
      <c r="E102" s="8" t="s">
        <v>2257</v>
      </c>
      <c r="F102" s="8">
        <v>9</v>
      </c>
      <c r="G102" s="370">
        <v>15</v>
      </c>
      <c r="H102" s="370">
        <v>20</v>
      </c>
      <c r="I102" s="370">
        <v>30</v>
      </c>
      <c r="J102" s="370">
        <v>35</v>
      </c>
      <c r="K102" s="370">
        <v>15</v>
      </c>
      <c r="L102" s="370">
        <v>20</v>
      </c>
      <c r="M102" s="370">
        <v>30</v>
      </c>
      <c r="N102" s="370">
        <v>35</v>
      </c>
      <c r="O102" s="370">
        <v>15</v>
      </c>
      <c r="P102" s="370">
        <v>20</v>
      </c>
      <c r="Q102" s="370">
        <v>30</v>
      </c>
      <c r="R102" s="370">
        <v>35</v>
      </c>
    </row>
    <row r="103" spans="2:18" ht="43.2" x14ac:dyDescent="0.3">
      <c r="B103" s="618">
        <v>97</v>
      </c>
      <c r="C103" s="8" t="s">
        <v>2037</v>
      </c>
      <c r="D103" s="8" t="s">
        <v>2346</v>
      </c>
      <c r="E103" s="8" t="s">
        <v>2258</v>
      </c>
      <c r="F103" s="8">
        <v>19</v>
      </c>
      <c r="G103" s="370">
        <v>10</v>
      </c>
      <c r="H103" s="370">
        <v>30</v>
      </c>
      <c r="I103" s="370">
        <v>30</v>
      </c>
      <c r="J103" s="370">
        <v>30</v>
      </c>
      <c r="K103" s="370">
        <v>10</v>
      </c>
      <c r="L103" s="370">
        <v>30</v>
      </c>
      <c r="M103" s="370">
        <v>30</v>
      </c>
      <c r="N103" s="370">
        <v>30</v>
      </c>
      <c r="O103" s="370">
        <v>10</v>
      </c>
      <c r="P103" s="370">
        <v>30</v>
      </c>
      <c r="Q103" s="370">
        <v>30</v>
      </c>
      <c r="R103" s="370">
        <v>30</v>
      </c>
    </row>
    <row r="104" spans="2:18" ht="43.2" x14ac:dyDescent="0.3">
      <c r="B104" s="618">
        <v>98</v>
      </c>
      <c r="C104" s="8" t="s">
        <v>2044</v>
      </c>
      <c r="D104" s="8" t="s">
        <v>2346</v>
      </c>
      <c r="E104" s="8" t="s">
        <v>2265</v>
      </c>
      <c r="F104" s="8">
        <v>28</v>
      </c>
      <c r="G104" s="370">
        <v>10</v>
      </c>
      <c r="H104" s="370">
        <v>30</v>
      </c>
      <c r="I104" s="370">
        <v>30</v>
      </c>
      <c r="J104" s="370">
        <v>30</v>
      </c>
      <c r="K104" s="370">
        <v>10</v>
      </c>
      <c r="L104" s="370">
        <v>30</v>
      </c>
      <c r="M104" s="370">
        <v>30</v>
      </c>
      <c r="N104" s="370">
        <v>30</v>
      </c>
      <c r="O104" s="370">
        <v>10</v>
      </c>
      <c r="P104" s="370">
        <v>30</v>
      </c>
      <c r="Q104" s="370">
        <v>30</v>
      </c>
      <c r="R104" s="370">
        <v>30</v>
      </c>
    </row>
    <row r="105" spans="2:18" ht="57.6" x14ac:dyDescent="0.3">
      <c r="B105" s="618">
        <v>99</v>
      </c>
      <c r="C105" s="8" t="s">
        <v>1865</v>
      </c>
      <c r="D105" s="8" t="s">
        <v>2346</v>
      </c>
      <c r="E105" s="8" t="s">
        <v>2270</v>
      </c>
      <c r="F105" s="8">
        <v>21</v>
      </c>
      <c r="G105" s="370">
        <v>10</v>
      </c>
      <c r="H105" s="370">
        <v>20</v>
      </c>
      <c r="I105" s="370">
        <v>30</v>
      </c>
      <c r="J105" s="370">
        <v>40</v>
      </c>
      <c r="K105" s="370">
        <v>10</v>
      </c>
      <c r="L105" s="370">
        <v>20</v>
      </c>
      <c r="M105" s="370">
        <v>30</v>
      </c>
      <c r="N105" s="370">
        <v>40</v>
      </c>
      <c r="O105" s="370">
        <v>10</v>
      </c>
      <c r="P105" s="370">
        <v>20</v>
      </c>
      <c r="Q105" s="370">
        <v>30</v>
      </c>
      <c r="R105" s="370">
        <v>40</v>
      </c>
    </row>
    <row r="106" spans="2:18" ht="57.6" x14ac:dyDescent="0.3">
      <c r="B106" s="618">
        <v>100</v>
      </c>
      <c r="C106" s="8" t="s">
        <v>2038</v>
      </c>
      <c r="D106" s="8" t="s">
        <v>2346</v>
      </c>
      <c r="E106" s="8" t="s">
        <v>2289</v>
      </c>
      <c r="F106" s="8">
        <v>17</v>
      </c>
      <c r="G106" s="370">
        <v>10</v>
      </c>
      <c r="H106" s="370">
        <v>30</v>
      </c>
      <c r="I106" s="370">
        <v>30</v>
      </c>
      <c r="J106" s="370">
        <v>30</v>
      </c>
      <c r="K106" s="370">
        <v>10</v>
      </c>
      <c r="L106" s="370">
        <v>30</v>
      </c>
      <c r="M106" s="370">
        <v>30</v>
      </c>
      <c r="N106" s="370">
        <v>30</v>
      </c>
      <c r="O106" s="370">
        <v>10</v>
      </c>
      <c r="P106" s="370">
        <v>30</v>
      </c>
      <c r="Q106" s="370">
        <v>30</v>
      </c>
      <c r="R106" s="370">
        <v>30</v>
      </c>
    </row>
    <row r="107" spans="2:18" ht="43.2" x14ac:dyDescent="0.3">
      <c r="B107" s="618">
        <v>101</v>
      </c>
      <c r="C107" s="8" t="s">
        <v>2006</v>
      </c>
      <c r="D107" s="8" t="s">
        <v>2346</v>
      </c>
      <c r="E107" s="8" t="s">
        <v>2353</v>
      </c>
      <c r="F107" s="8">
        <v>8</v>
      </c>
      <c r="G107" s="370">
        <v>10</v>
      </c>
      <c r="H107" s="370">
        <v>30</v>
      </c>
      <c r="I107" s="370">
        <v>30</v>
      </c>
      <c r="J107" s="370">
        <v>30</v>
      </c>
      <c r="K107" s="370">
        <v>10</v>
      </c>
      <c r="L107" s="370">
        <v>30</v>
      </c>
      <c r="M107" s="370">
        <v>30</v>
      </c>
      <c r="N107" s="370">
        <v>30</v>
      </c>
      <c r="O107" s="370">
        <v>10</v>
      </c>
      <c r="P107" s="370">
        <v>30</v>
      </c>
      <c r="Q107" s="370">
        <v>30</v>
      </c>
      <c r="R107" s="370">
        <v>30</v>
      </c>
    </row>
    <row r="108" spans="2:18" ht="43.2" x14ac:dyDescent="0.3">
      <c r="B108" s="618">
        <v>102</v>
      </c>
      <c r="C108" s="8" t="s">
        <v>2032</v>
      </c>
      <c r="D108" s="8" t="s">
        <v>2346</v>
      </c>
      <c r="E108" s="8" t="s">
        <v>2274</v>
      </c>
      <c r="F108" s="8">
        <v>21</v>
      </c>
      <c r="G108" s="370">
        <v>10</v>
      </c>
      <c r="H108" s="370">
        <v>30</v>
      </c>
      <c r="I108" s="370">
        <v>30</v>
      </c>
      <c r="J108" s="370">
        <v>30</v>
      </c>
      <c r="K108" s="370">
        <v>10</v>
      </c>
      <c r="L108" s="370">
        <v>30</v>
      </c>
      <c r="M108" s="370">
        <v>30</v>
      </c>
      <c r="N108" s="370">
        <v>30</v>
      </c>
      <c r="O108" s="370">
        <v>10</v>
      </c>
      <c r="P108" s="370">
        <v>30</v>
      </c>
      <c r="Q108" s="370">
        <v>30</v>
      </c>
      <c r="R108" s="370">
        <v>30</v>
      </c>
    </row>
    <row r="109" spans="2:18" ht="43.2" x14ac:dyDescent="0.3">
      <c r="B109" s="618">
        <v>103</v>
      </c>
      <c r="C109" s="8" t="s">
        <v>2045</v>
      </c>
      <c r="D109" s="8" t="s">
        <v>2346</v>
      </c>
      <c r="E109" s="8" t="s">
        <v>2276</v>
      </c>
      <c r="F109" s="8">
        <v>5</v>
      </c>
      <c r="G109" s="370">
        <v>10</v>
      </c>
      <c r="H109" s="370">
        <v>30</v>
      </c>
      <c r="I109" s="370">
        <v>30</v>
      </c>
      <c r="J109" s="370">
        <v>30</v>
      </c>
      <c r="K109" s="370">
        <v>10</v>
      </c>
      <c r="L109" s="370">
        <v>30</v>
      </c>
      <c r="M109" s="370">
        <v>30</v>
      </c>
      <c r="N109" s="370">
        <v>30</v>
      </c>
      <c r="O109" s="370">
        <v>10</v>
      </c>
      <c r="P109" s="370">
        <v>30</v>
      </c>
      <c r="Q109" s="370">
        <v>30</v>
      </c>
      <c r="R109" s="370">
        <v>30</v>
      </c>
    </row>
    <row r="110" spans="2:18" ht="57.6" x14ac:dyDescent="0.3">
      <c r="B110" s="618">
        <v>104</v>
      </c>
      <c r="C110" s="8" t="s">
        <v>2344</v>
      </c>
      <c r="D110" s="8" t="s">
        <v>2346</v>
      </c>
      <c r="E110" s="8" t="s">
        <v>2304</v>
      </c>
      <c r="F110" s="8">
        <v>1</v>
      </c>
      <c r="G110" s="370">
        <v>10</v>
      </c>
      <c r="H110" s="370">
        <v>30</v>
      </c>
      <c r="I110" s="370">
        <v>30</v>
      </c>
      <c r="J110" s="370">
        <v>30</v>
      </c>
      <c r="K110" s="370">
        <v>10</v>
      </c>
      <c r="L110" s="370">
        <v>30</v>
      </c>
      <c r="M110" s="370">
        <v>30</v>
      </c>
      <c r="N110" s="370">
        <v>30</v>
      </c>
      <c r="O110" s="370">
        <v>10</v>
      </c>
      <c r="P110" s="370">
        <v>30</v>
      </c>
      <c r="Q110" s="370">
        <v>30</v>
      </c>
      <c r="R110" s="370">
        <v>30</v>
      </c>
    </row>
    <row r="111" spans="2:18" ht="100.8" x14ac:dyDescent="0.3">
      <c r="B111" s="618">
        <v>105</v>
      </c>
      <c r="C111" s="700" t="s">
        <v>2048</v>
      </c>
      <c r="D111" s="700" t="s">
        <v>2346</v>
      </c>
      <c r="E111" s="700" t="s">
        <v>2277</v>
      </c>
      <c r="F111" s="700">
        <v>20</v>
      </c>
      <c r="G111" s="370"/>
      <c r="H111" s="370"/>
      <c r="I111" s="370"/>
      <c r="J111" s="370"/>
      <c r="K111" s="370"/>
      <c r="L111" s="370"/>
      <c r="M111" s="370"/>
      <c r="N111" s="370"/>
      <c r="O111" s="370"/>
      <c r="P111" s="370"/>
      <c r="Q111" s="370"/>
      <c r="R111" s="370"/>
    </row>
    <row r="112" spans="2:18" ht="43.2" x14ac:dyDescent="0.3">
      <c r="B112" s="618">
        <v>106</v>
      </c>
      <c r="C112" s="688" t="s">
        <v>1057</v>
      </c>
      <c r="D112" s="688" t="s">
        <v>2347</v>
      </c>
      <c r="E112" s="688" t="s">
        <v>2292</v>
      </c>
      <c r="F112" s="688">
        <v>28</v>
      </c>
      <c r="G112" s="370"/>
      <c r="H112" s="370"/>
      <c r="I112" s="370"/>
      <c r="J112" s="370"/>
      <c r="K112" s="370"/>
      <c r="L112" s="370"/>
      <c r="M112" s="370"/>
      <c r="N112" s="370"/>
      <c r="O112" s="370"/>
      <c r="P112" s="370"/>
      <c r="Q112" s="370"/>
      <c r="R112" s="370"/>
    </row>
    <row r="113" spans="2:18" ht="57.6" x14ac:dyDescent="0.3">
      <c r="B113" s="618">
        <v>107</v>
      </c>
      <c r="C113" s="8" t="s">
        <v>2033</v>
      </c>
      <c r="D113" s="8" t="s">
        <v>2346</v>
      </c>
      <c r="E113" s="8" t="s">
        <v>2282</v>
      </c>
      <c r="F113" s="8">
        <v>25</v>
      </c>
      <c r="G113" s="370">
        <v>10</v>
      </c>
      <c r="H113" s="370">
        <v>20</v>
      </c>
      <c r="I113" s="370">
        <v>30</v>
      </c>
      <c r="J113" s="370">
        <v>40</v>
      </c>
      <c r="K113" s="370">
        <v>10</v>
      </c>
      <c r="L113" s="370">
        <v>20</v>
      </c>
      <c r="M113" s="370">
        <v>30</v>
      </c>
      <c r="N113" s="370">
        <v>40</v>
      </c>
      <c r="O113" s="370">
        <v>10</v>
      </c>
      <c r="P113" s="370">
        <v>20</v>
      </c>
      <c r="Q113" s="370">
        <v>30</v>
      </c>
      <c r="R113" s="370">
        <v>40</v>
      </c>
    </row>
    <row r="114" spans="2:18" ht="43.2" x14ac:dyDescent="0.3">
      <c r="B114" s="618">
        <v>108</v>
      </c>
      <c r="C114" s="8" t="s">
        <v>2046</v>
      </c>
      <c r="D114" s="8" t="s">
        <v>2346</v>
      </c>
      <c r="E114" s="8" t="s">
        <v>2284</v>
      </c>
      <c r="F114" s="8">
        <v>14</v>
      </c>
      <c r="G114" s="370">
        <v>10</v>
      </c>
      <c r="H114" s="370">
        <v>20</v>
      </c>
      <c r="I114" s="370">
        <v>30</v>
      </c>
      <c r="J114" s="370">
        <v>40</v>
      </c>
      <c r="K114" s="370">
        <v>10</v>
      </c>
      <c r="L114" s="370">
        <v>20</v>
      </c>
      <c r="M114" s="370">
        <v>30</v>
      </c>
      <c r="N114" s="370">
        <v>40</v>
      </c>
      <c r="O114" s="370">
        <v>10</v>
      </c>
      <c r="P114" s="370">
        <v>20</v>
      </c>
      <c r="Q114" s="370">
        <v>30</v>
      </c>
      <c r="R114" s="370">
        <v>40</v>
      </c>
    </row>
    <row r="115" spans="2:18" ht="57.6" x14ac:dyDescent="0.3">
      <c r="B115" s="618">
        <v>109</v>
      </c>
      <c r="C115" s="8" t="s">
        <v>2039</v>
      </c>
      <c r="D115" s="8" t="s">
        <v>2346</v>
      </c>
      <c r="E115" s="8" t="s">
        <v>2304</v>
      </c>
      <c r="F115" s="8">
        <v>6</v>
      </c>
      <c r="G115" s="370">
        <v>10</v>
      </c>
      <c r="H115" s="370">
        <v>30</v>
      </c>
      <c r="I115" s="370">
        <v>30</v>
      </c>
      <c r="J115" s="370">
        <v>30</v>
      </c>
      <c r="K115" s="370">
        <v>10</v>
      </c>
      <c r="L115" s="370">
        <v>30</v>
      </c>
      <c r="M115" s="370">
        <v>30</v>
      </c>
      <c r="N115" s="370">
        <v>30</v>
      </c>
      <c r="O115" s="370">
        <v>10</v>
      </c>
      <c r="P115" s="370">
        <v>30</v>
      </c>
      <c r="Q115" s="370">
        <v>30</v>
      </c>
      <c r="R115" s="370">
        <v>30</v>
      </c>
    </row>
    <row r="116" spans="2:18" ht="43.2" x14ac:dyDescent="0.3">
      <c r="B116" s="618">
        <v>110</v>
      </c>
      <c r="C116" s="8" t="s">
        <v>2034</v>
      </c>
      <c r="D116" s="8" t="s">
        <v>2346</v>
      </c>
      <c r="E116" s="8" t="s">
        <v>2259</v>
      </c>
      <c r="F116" s="8">
        <v>34</v>
      </c>
      <c r="G116" s="370">
        <v>10</v>
      </c>
      <c r="H116" s="370">
        <v>30</v>
      </c>
      <c r="I116" s="370">
        <v>30</v>
      </c>
      <c r="J116" s="370">
        <v>30</v>
      </c>
      <c r="K116" s="370">
        <v>10</v>
      </c>
      <c r="L116" s="370">
        <v>30</v>
      </c>
      <c r="M116" s="370">
        <v>30</v>
      </c>
      <c r="N116" s="370">
        <v>30</v>
      </c>
      <c r="O116" s="370">
        <v>10</v>
      </c>
      <c r="P116" s="370">
        <v>30</v>
      </c>
      <c r="Q116" s="370">
        <v>30</v>
      </c>
      <c r="R116" s="370">
        <v>30</v>
      </c>
    </row>
    <row r="117" spans="2:18" ht="43.2" x14ac:dyDescent="0.3">
      <c r="B117" s="618">
        <v>111</v>
      </c>
      <c r="C117" s="8" t="s">
        <v>1867</v>
      </c>
      <c r="D117" s="8" t="s">
        <v>2346</v>
      </c>
      <c r="E117" s="8" t="s">
        <v>2286</v>
      </c>
      <c r="F117" s="8">
        <v>17</v>
      </c>
      <c r="G117" s="370">
        <v>10</v>
      </c>
      <c r="H117" s="370">
        <v>30</v>
      </c>
      <c r="I117" s="370">
        <v>30</v>
      </c>
      <c r="J117" s="370">
        <v>30</v>
      </c>
      <c r="K117" s="370">
        <v>10</v>
      </c>
      <c r="L117" s="370">
        <v>30</v>
      </c>
      <c r="M117" s="370">
        <v>30</v>
      </c>
      <c r="N117" s="370">
        <v>30</v>
      </c>
      <c r="O117" s="370">
        <v>10</v>
      </c>
      <c r="P117" s="370">
        <v>30</v>
      </c>
      <c r="Q117" s="370">
        <v>30</v>
      </c>
      <c r="R117" s="370">
        <v>30</v>
      </c>
    </row>
    <row r="118" spans="2:18" ht="43.2" x14ac:dyDescent="0.3">
      <c r="B118" s="618">
        <v>112</v>
      </c>
      <c r="C118" s="8" t="s">
        <v>2221</v>
      </c>
      <c r="D118" s="8" t="s">
        <v>2346</v>
      </c>
      <c r="E118" s="8" t="s">
        <v>2258</v>
      </c>
      <c r="F118" s="8">
        <v>23</v>
      </c>
      <c r="G118" s="370">
        <v>10</v>
      </c>
      <c r="H118" s="370">
        <v>30</v>
      </c>
      <c r="I118" s="370">
        <v>30</v>
      </c>
      <c r="J118" s="370">
        <v>30</v>
      </c>
      <c r="K118" s="370">
        <v>10</v>
      </c>
      <c r="L118" s="370">
        <v>30</v>
      </c>
      <c r="M118" s="370">
        <v>30</v>
      </c>
      <c r="N118" s="370">
        <v>30</v>
      </c>
      <c r="O118" s="370">
        <v>10</v>
      </c>
      <c r="P118" s="370">
        <v>30</v>
      </c>
      <c r="Q118" s="370">
        <v>30</v>
      </c>
      <c r="R118" s="370">
        <v>30</v>
      </c>
    </row>
    <row r="119" spans="2:18" ht="57.6" x14ac:dyDescent="0.3">
      <c r="B119" s="618">
        <v>113</v>
      </c>
      <c r="C119" s="8" t="s">
        <v>2040</v>
      </c>
      <c r="D119" s="8" t="s">
        <v>2346</v>
      </c>
      <c r="E119" s="8" t="s">
        <v>2257</v>
      </c>
      <c r="F119" s="8">
        <v>15</v>
      </c>
      <c r="G119" s="370">
        <v>15</v>
      </c>
      <c r="H119" s="370">
        <v>20</v>
      </c>
      <c r="I119" s="370">
        <v>30</v>
      </c>
      <c r="J119" s="370">
        <v>35</v>
      </c>
      <c r="K119" s="370">
        <v>15</v>
      </c>
      <c r="L119" s="370">
        <v>20</v>
      </c>
      <c r="M119" s="370">
        <v>30</v>
      </c>
      <c r="N119" s="370">
        <v>35</v>
      </c>
      <c r="O119" s="370">
        <v>15</v>
      </c>
      <c r="P119" s="370">
        <v>20</v>
      </c>
      <c r="Q119" s="370">
        <v>30</v>
      </c>
      <c r="R119" s="370">
        <v>35</v>
      </c>
    </row>
    <row r="120" spans="2:18" ht="57.6" x14ac:dyDescent="0.3">
      <c r="B120" s="618">
        <v>114</v>
      </c>
      <c r="C120" s="8" t="s">
        <v>2345</v>
      </c>
      <c r="D120" s="8" t="s">
        <v>2346</v>
      </c>
      <c r="E120" s="8" t="s">
        <v>2257</v>
      </c>
      <c r="F120" s="8">
        <v>6</v>
      </c>
      <c r="G120" s="370">
        <v>15</v>
      </c>
      <c r="H120" s="370">
        <v>20</v>
      </c>
      <c r="I120" s="370">
        <v>30</v>
      </c>
      <c r="J120" s="370">
        <v>35</v>
      </c>
      <c r="K120" s="370">
        <v>15</v>
      </c>
      <c r="L120" s="370">
        <v>20</v>
      </c>
      <c r="M120" s="370">
        <v>30</v>
      </c>
      <c r="N120" s="370">
        <v>35</v>
      </c>
      <c r="O120" s="370">
        <v>15</v>
      </c>
      <c r="P120" s="370">
        <v>20</v>
      </c>
      <c r="Q120" s="370">
        <v>30</v>
      </c>
      <c r="R120" s="370">
        <v>35</v>
      </c>
    </row>
    <row r="121" spans="2:18" ht="43.2" x14ac:dyDescent="0.3">
      <c r="B121" s="618">
        <v>115</v>
      </c>
      <c r="C121" s="8" t="s">
        <v>1885</v>
      </c>
      <c r="D121" s="8" t="s">
        <v>2346</v>
      </c>
      <c r="E121" s="8" t="s">
        <v>2291</v>
      </c>
      <c r="F121" s="8">
        <v>29</v>
      </c>
      <c r="G121" s="370">
        <v>10</v>
      </c>
      <c r="H121" s="370">
        <v>30</v>
      </c>
      <c r="I121" s="370">
        <v>30</v>
      </c>
      <c r="J121" s="370">
        <v>30</v>
      </c>
      <c r="K121" s="370">
        <v>10</v>
      </c>
      <c r="L121" s="370">
        <v>30</v>
      </c>
      <c r="M121" s="370">
        <v>30</v>
      </c>
      <c r="N121" s="370">
        <v>30</v>
      </c>
      <c r="O121" s="370">
        <v>10</v>
      </c>
      <c r="P121" s="370">
        <v>30</v>
      </c>
      <c r="Q121" s="370">
        <v>30</v>
      </c>
      <c r="R121" s="370">
        <v>30</v>
      </c>
    </row>
    <row r="122" spans="2:18" ht="28.8" x14ac:dyDescent="0.3">
      <c r="B122" s="618">
        <v>116</v>
      </c>
      <c r="C122" s="688" t="s">
        <v>2035</v>
      </c>
      <c r="D122" s="688" t="s">
        <v>2348</v>
      </c>
      <c r="E122" s="688" t="s">
        <v>2294</v>
      </c>
      <c r="F122" s="688">
        <v>11</v>
      </c>
      <c r="G122" s="370"/>
      <c r="H122" s="370"/>
      <c r="I122" s="370"/>
      <c r="J122" s="370"/>
      <c r="K122" s="370"/>
      <c r="L122" s="370"/>
      <c r="M122" s="370"/>
      <c r="N122" s="370"/>
      <c r="O122" s="370"/>
      <c r="P122" s="370"/>
      <c r="Q122" s="370"/>
      <c r="R122" s="370"/>
    </row>
    <row r="123" spans="2:18" ht="43.2" x14ac:dyDescent="0.3">
      <c r="B123" s="618">
        <v>117</v>
      </c>
      <c r="C123" s="688" t="s">
        <v>2035</v>
      </c>
      <c r="D123" s="688" t="s">
        <v>2349</v>
      </c>
      <c r="E123" s="688" t="s">
        <v>2295</v>
      </c>
      <c r="F123" s="688">
        <v>40</v>
      </c>
      <c r="G123" s="370"/>
      <c r="H123" s="370"/>
      <c r="I123" s="370"/>
      <c r="J123" s="370"/>
      <c r="K123" s="370"/>
      <c r="L123" s="370"/>
      <c r="M123" s="370"/>
      <c r="N123" s="370"/>
      <c r="O123" s="370"/>
      <c r="P123" s="370"/>
      <c r="Q123" s="370"/>
      <c r="R123" s="370"/>
    </row>
    <row r="124" spans="2:18" ht="43.2" x14ac:dyDescent="0.3">
      <c r="B124" s="618">
        <v>118</v>
      </c>
      <c r="C124" s="688" t="s">
        <v>2035</v>
      </c>
      <c r="D124" s="688" t="s">
        <v>2350</v>
      </c>
      <c r="E124" s="688" t="s">
        <v>2297</v>
      </c>
      <c r="F124" s="688">
        <v>5</v>
      </c>
      <c r="G124" s="370"/>
      <c r="H124" s="370"/>
      <c r="I124" s="370"/>
      <c r="J124" s="370"/>
      <c r="K124" s="370"/>
      <c r="L124" s="370"/>
      <c r="M124" s="370"/>
      <c r="N124" s="370"/>
      <c r="O124" s="370"/>
      <c r="P124" s="370"/>
      <c r="Q124" s="370"/>
      <c r="R124" s="370"/>
    </row>
    <row r="125" spans="2:18" ht="43.2" x14ac:dyDescent="0.3">
      <c r="B125" s="618">
        <v>119</v>
      </c>
      <c r="C125" s="688" t="s">
        <v>2036</v>
      </c>
      <c r="D125" s="688" t="s">
        <v>2348</v>
      </c>
      <c r="E125" s="688" t="s">
        <v>2354</v>
      </c>
      <c r="F125" s="688">
        <v>37</v>
      </c>
      <c r="G125" s="370"/>
      <c r="H125" s="370"/>
      <c r="I125" s="370"/>
      <c r="J125" s="370"/>
      <c r="K125" s="370"/>
      <c r="L125" s="370"/>
      <c r="M125" s="370"/>
      <c r="N125" s="370"/>
      <c r="O125" s="370"/>
      <c r="P125" s="370"/>
      <c r="Q125" s="370"/>
      <c r="R125" s="370"/>
    </row>
    <row r="126" spans="2:18" ht="57.6" x14ac:dyDescent="0.3">
      <c r="B126" s="618">
        <v>120</v>
      </c>
      <c r="C126" s="688" t="s">
        <v>2036</v>
      </c>
      <c r="D126" s="688" t="s">
        <v>2351</v>
      </c>
      <c r="E126" s="688" t="s">
        <v>2355</v>
      </c>
      <c r="F126" s="688">
        <v>41</v>
      </c>
      <c r="G126" s="370"/>
      <c r="H126" s="370"/>
      <c r="I126" s="370"/>
      <c r="J126" s="370"/>
      <c r="K126" s="370"/>
      <c r="L126" s="370"/>
      <c r="M126" s="370"/>
      <c r="N126" s="370"/>
      <c r="O126" s="370"/>
      <c r="P126" s="370"/>
      <c r="Q126" s="370"/>
      <c r="R126" s="370"/>
    </row>
    <row r="127" spans="2:18" ht="43.2" x14ac:dyDescent="0.3">
      <c r="B127" s="618">
        <v>121</v>
      </c>
      <c r="C127" s="688" t="s">
        <v>2036</v>
      </c>
      <c r="D127" s="688" t="s">
        <v>2352</v>
      </c>
      <c r="E127" s="688" t="s">
        <v>2356</v>
      </c>
      <c r="F127" s="688">
        <v>30</v>
      </c>
      <c r="G127" s="370"/>
      <c r="H127" s="370"/>
      <c r="I127" s="370"/>
      <c r="J127" s="370"/>
      <c r="K127" s="370"/>
      <c r="L127" s="370"/>
      <c r="M127" s="370"/>
      <c r="N127" s="370"/>
      <c r="O127" s="370"/>
      <c r="P127" s="370"/>
      <c r="Q127" s="370"/>
      <c r="R127" s="370"/>
    </row>
    <row r="128" spans="2:18" ht="57.6" x14ac:dyDescent="0.3">
      <c r="B128" s="618">
        <v>122</v>
      </c>
      <c r="C128" s="8" t="s">
        <v>2041</v>
      </c>
      <c r="D128" s="8" t="s">
        <v>2346</v>
      </c>
      <c r="E128" s="8" t="s">
        <v>2304</v>
      </c>
      <c r="F128" s="8">
        <v>15</v>
      </c>
      <c r="G128" s="370">
        <v>10</v>
      </c>
      <c r="H128" s="370">
        <v>30</v>
      </c>
      <c r="I128" s="370">
        <v>30</v>
      </c>
      <c r="J128" s="370">
        <v>30</v>
      </c>
      <c r="K128" s="370">
        <v>10</v>
      </c>
      <c r="L128" s="370">
        <v>30</v>
      </c>
      <c r="M128" s="370">
        <v>30</v>
      </c>
      <c r="N128" s="370">
        <v>30</v>
      </c>
      <c r="O128" s="370">
        <v>10</v>
      </c>
      <c r="P128" s="370">
        <v>30</v>
      </c>
      <c r="Q128" s="370">
        <v>30</v>
      </c>
      <c r="R128" s="370">
        <v>30</v>
      </c>
    </row>
    <row r="129" spans="2:18" ht="43.2" x14ac:dyDescent="0.3">
      <c r="B129" s="618">
        <v>123</v>
      </c>
      <c r="C129" s="8" t="s">
        <v>2047</v>
      </c>
      <c r="D129" s="8" t="s">
        <v>2346</v>
      </c>
      <c r="E129" s="8" t="s">
        <v>2275</v>
      </c>
      <c r="F129" s="8">
        <v>32</v>
      </c>
      <c r="G129" s="370">
        <v>10</v>
      </c>
      <c r="H129" s="370">
        <v>30</v>
      </c>
      <c r="I129" s="370">
        <v>30</v>
      </c>
      <c r="J129" s="370">
        <v>30</v>
      </c>
      <c r="K129" s="370">
        <v>10</v>
      </c>
      <c r="L129" s="370">
        <v>30</v>
      </c>
      <c r="M129" s="370">
        <v>30</v>
      </c>
      <c r="N129" s="370">
        <v>30</v>
      </c>
      <c r="O129" s="370">
        <v>10</v>
      </c>
      <c r="P129" s="370">
        <v>30</v>
      </c>
      <c r="Q129" s="370">
        <v>30</v>
      </c>
      <c r="R129" s="370">
        <v>30</v>
      </c>
    </row>
    <row r="130" spans="2:18" ht="100.8" x14ac:dyDescent="0.3">
      <c r="B130" s="618">
        <v>124</v>
      </c>
      <c r="C130" s="700" t="s">
        <v>2007</v>
      </c>
      <c r="D130" s="700" t="s">
        <v>2346</v>
      </c>
      <c r="E130" s="700" t="s">
        <v>2305</v>
      </c>
      <c r="F130" s="700">
        <v>15</v>
      </c>
      <c r="G130" s="370"/>
      <c r="H130" s="370"/>
      <c r="I130" s="370"/>
      <c r="J130" s="370"/>
      <c r="K130" s="370"/>
      <c r="L130" s="370"/>
      <c r="M130" s="370"/>
      <c r="N130" s="370"/>
      <c r="O130" s="370"/>
      <c r="P130" s="370"/>
      <c r="Q130" s="370"/>
      <c r="R130" s="370"/>
    </row>
    <row r="131" spans="2:18" x14ac:dyDescent="0.3">
      <c r="B131" s="370"/>
      <c r="C131" s="370"/>
      <c r="D131" s="370"/>
      <c r="E131" s="370"/>
      <c r="F131" s="370"/>
      <c r="G131" s="370"/>
      <c r="H131" s="370"/>
      <c r="I131" s="370"/>
      <c r="J131" s="370"/>
      <c r="K131" s="370"/>
      <c r="L131" s="370"/>
      <c r="M131" s="370"/>
      <c r="N131" s="370"/>
      <c r="O131" s="370"/>
      <c r="P131" s="370"/>
      <c r="Q131" s="370"/>
      <c r="R131" s="370"/>
    </row>
    <row r="132" spans="2:18" x14ac:dyDescent="0.3">
      <c r="B132" s="912" t="s">
        <v>781</v>
      </c>
      <c r="C132" s="912"/>
      <c r="D132" s="912"/>
      <c r="E132" s="912"/>
      <c r="F132" s="407">
        <f>SUM(F7:F131)</f>
        <v>4073</v>
      </c>
      <c r="G132" s="408">
        <f t="shared" ref="G132:R132" si="0">SUM(G7:G131)</f>
        <v>840</v>
      </c>
      <c r="H132" s="408">
        <f t="shared" si="0"/>
        <v>2120</v>
      </c>
      <c r="I132" s="408">
        <f t="shared" si="0"/>
        <v>2420</v>
      </c>
      <c r="J132" s="408">
        <f t="shared" si="0"/>
        <v>2620</v>
      </c>
      <c r="K132" s="90">
        <f t="shared" si="0"/>
        <v>840</v>
      </c>
      <c r="L132" s="90">
        <f t="shared" si="0"/>
        <v>2120</v>
      </c>
      <c r="M132" s="90">
        <f t="shared" si="0"/>
        <v>2420</v>
      </c>
      <c r="N132" s="90">
        <f t="shared" si="0"/>
        <v>2620</v>
      </c>
      <c r="O132" s="409">
        <f t="shared" si="0"/>
        <v>840</v>
      </c>
      <c r="P132" s="409">
        <f t="shared" si="0"/>
        <v>2120</v>
      </c>
      <c r="Q132" s="409">
        <f t="shared" si="0"/>
        <v>2420</v>
      </c>
      <c r="R132" s="409">
        <f t="shared" si="0"/>
        <v>2620</v>
      </c>
    </row>
    <row r="133" spans="2:18" x14ac:dyDescent="0.3">
      <c r="B133" s="912" t="s">
        <v>782</v>
      </c>
      <c r="C133" s="912"/>
      <c r="D133" s="912"/>
      <c r="E133" s="912"/>
      <c r="F133" s="407"/>
      <c r="G133" s="408"/>
      <c r="H133" s="408"/>
      <c r="I133" s="408"/>
      <c r="J133" s="408"/>
      <c r="K133" s="90"/>
      <c r="L133" s="90"/>
      <c r="M133" s="90"/>
      <c r="N133" s="90"/>
      <c r="O133" s="409"/>
      <c r="P133" s="409"/>
      <c r="Q133" s="409"/>
      <c r="R133" s="409"/>
    </row>
    <row r="134" spans="2:18" x14ac:dyDescent="0.3">
      <c r="B134" s="770" t="s">
        <v>1168</v>
      </c>
      <c r="C134" s="770"/>
      <c r="D134" s="770"/>
      <c r="E134" s="770"/>
      <c r="F134" s="770"/>
      <c r="G134" s="770"/>
      <c r="H134" s="770"/>
      <c r="I134" s="770"/>
      <c r="J134" s="770"/>
      <c r="K134" s="770"/>
      <c r="L134" s="770"/>
      <c r="M134" s="770"/>
      <c r="N134" s="770"/>
      <c r="O134" s="770"/>
      <c r="P134" s="770"/>
      <c r="Q134" s="769" t="s">
        <v>286</v>
      </c>
      <c r="R134" s="769"/>
    </row>
    <row r="135" spans="2:18" ht="15" thickBot="1" x14ac:dyDescent="0.35"/>
    <row r="136" spans="2:18" x14ac:dyDescent="0.3">
      <c r="B136" s="322" t="s">
        <v>697</v>
      </c>
      <c r="C136" s="324"/>
      <c r="D136" s="324"/>
      <c r="E136" s="324"/>
      <c r="F136" s="153"/>
      <c r="G136" s="153"/>
      <c r="H136" s="153"/>
      <c r="I136" s="153"/>
      <c r="J136" s="153"/>
      <c r="K136" s="153"/>
      <c r="L136" s="153"/>
      <c r="M136" s="153"/>
      <c r="N136" s="153"/>
      <c r="O136" s="153"/>
      <c r="P136" s="153"/>
      <c r="Q136" s="153"/>
      <c r="R136" s="154"/>
    </row>
    <row r="137" spans="2:18" x14ac:dyDescent="0.3">
      <c r="B137" s="744" t="s">
        <v>2379</v>
      </c>
      <c r="C137" s="764"/>
      <c r="D137" s="764"/>
      <c r="E137" s="764"/>
      <c r="F137" s="764"/>
      <c r="G137" s="764"/>
      <c r="H137" s="764"/>
      <c r="I137" s="764"/>
      <c r="J137" s="764"/>
      <c r="K137" s="764"/>
      <c r="L137" s="764"/>
      <c r="M137" s="764"/>
      <c r="N137" s="764"/>
      <c r="O137" s="764"/>
      <c r="P137" s="764"/>
      <c r="Q137" s="764"/>
      <c r="R137" s="765"/>
    </row>
    <row r="138" spans="2:18" x14ac:dyDescent="0.3">
      <c r="B138" s="804"/>
      <c r="C138" s="764"/>
      <c r="D138" s="764"/>
      <c r="E138" s="764"/>
      <c r="F138" s="764"/>
      <c r="G138" s="764"/>
      <c r="H138" s="764"/>
      <c r="I138" s="764"/>
      <c r="J138" s="764"/>
      <c r="K138" s="764"/>
      <c r="L138" s="764"/>
      <c r="M138" s="764"/>
      <c r="N138" s="764"/>
      <c r="O138" s="764"/>
      <c r="P138" s="764"/>
      <c r="Q138" s="764"/>
      <c r="R138" s="765"/>
    </row>
    <row r="139" spans="2:18" x14ac:dyDescent="0.3">
      <c r="B139" s="804"/>
      <c r="C139" s="764"/>
      <c r="D139" s="764"/>
      <c r="E139" s="764"/>
      <c r="F139" s="764"/>
      <c r="G139" s="764"/>
      <c r="H139" s="764"/>
      <c r="I139" s="764"/>
      <c r="J139" s="764"/>
      <c r="K139" s="764"/>
      <c r="L139" s="764"/>
      <c r="M139" s="764"/>
      <c r="N139" s="764"/>
      <c r="O139" s="764"/>
      <c r="P139" s="764"/>
      <c r="Q139" s="764"/>
      <c r="R139" s="765"/>
    </row>
    <row r="140" spans="2:18" x14ac:dyDescent="0.3">
      <c r="B140" s="804"/>
      <c r="C140" s="764"/>
      <c r="D140" s="764"/>
      <c r="E140" s="764"/>
      <c r="F140" s="764"/>
      <c r="G140" s="764"/>
      <c r="H140" s="764"/>
      <c r="I140" s="764"/>
      <c r="J140" s="764"/>
      <c r="K140" s="764"/>
      <c r="L140" s="764"/>
      <c r="M140" s="764"/>
      <c r="N140" s="764"/>
      <c r="O140" s="764"/>
      <c r="P140" s="764"/>
      <c r="Q140" s="764"/>
      <c r="R140" s="765"/>
    </row>
    <row r="141" spans="2:18" x14ac:dyDescent="0.3">
      <c r="B141" s="804"/>
      <c r="C141" s="764"/>
      <c r="D141" s="764"/>
      <c r="E141" s="764"/>
      <c r="F141" s="764"/>
      <c r="G141" s="764"/>
      <c r="H141" s="764"/>
      <c r="I141" s="764"/>
      <c r="J141" s="764"/>
      <c r="K141" s="764"/>
      <c r="L141" s="764"/>
      <c r="M141" s="764"/>
      <c r="N141" s="764"/>
      <c r="O141" s="764"/>
      <c r="P141" s="764"/>
      <c r="Q141" s="764"/>
      <c r="R141" s="765"/>
    </row>
    <row r="142" spans="2:18" x14ac:dyDescent="0.3">
      <c r="B142" s="804"/>
      <c r="C142" s="764"/>
      <c r="D142" s="764"/>
      <c r="E142" s="764"/>
      <c r="F142" s="764"/>
      <c r="G142" s="764"/>
      <c r="H142" s="764"/>
      <c r="I142" s="764"/>
      <c r="J142" s="764"/>
      <c r="K142" s="764"/>
      <c r="L142" s="764"/>
      <c r="M142" s="764"/>
      <c r="N142" s="764"/>
      <c r="O142" s="764"/>
      <c r="P142" s="764"/>
      <c r="Q142" s="764"/>
      <c r="R142" s="765"/>
    </row>
    <row r="143" spans="2:18" x14ac:dyDescent="0.3">
      <c r="B143" s="804"/>
      <c r="C143" s="764"/>
      <c r="D143" s="764"/>
      <c r="E143" s="764"/>
      <c r="F143" s="764"/>
      <c r="G143" s="764"/>
      <c r="H143" s="764"/>
      <c r="I143" s="764"/>
      <c r="J143" s="764"/>
      <c r="K143" s="764"/>
      <c r="L143" s="764"/>
      <c r="M143" s="764"/>
      <c r="N143" s="764"/>
      <c r="O143" s="764"/>
      <c r="P143" s="764"/>
      <c r="Q143" s="764"/>
      <c r="R143" s="765"/>
    </row>
    <row r="144" spans="2:18" x14ac:dyDescent="0.3">
      <c r="B144" s="804"/>
      <c r="C144" s="764"/>
      <c r="D144" s="764"/>
      <c r="E144" s="764"/>
      <c r="F144" s="764"/>
      <c r="G144" s="764"/>
      <c r="H144" s="764"/>
      <c r="I144" s="764"/>
      <c r="J144" s="764"/>
      <c r="K144" s="764"/>
      <c r="L144" s="764"/>
      <c r="M144" s="764"/>
      <c r="N144" s="764"/>
      <c r="O144" s="764"/>
      <c r="P144" s="764"/>
      <c r="Q144" s="764"/>
      <c r="R144" s="765"/>
    </row>
    <row r="145" spans="2:18" x14ac:dyDescent="0.3">
      <c r="B145" s="804"/>
      <c r="C145" s="764"/>
      <c r="D145" s="764"/>
      <c r="E145" s="764"/>
      <c r="F145" s="764"/>
      <c r="G145" s="764"/>
      <c r="H145" s="764"/>
      <c r="I145" s="764"/>
      <c r="J145" s="764"/>
      <c r="K145" s="764"/>
      <c r="L145" s="764"/>
      <c r="M145" s="764"/>
      <c r="N145" s="764"/>
      <c r="O145" s="764"/>
      <c r="P145" s="764"/>
      <c r="Q145" s="764"/>
      <c r="R145" s="765"/>
    </row>
    <row r="146" spans="2:18" x14ac:dyDescent="0.3">
      <c r="B146" s="804"/>
      <c r="C146" s="764"/>
      <c r="D146" s="764"/>
      <c r="E146" s="764"/>
      <c r="F146" s="764"/>
      <c r="G146" s="764"/>
      <c r="H146" s="764"/>
      <c r="I146" s="764"/>
      <c r="J146" s="764"/>
      <c r="K146" s="764"/>
      <c r="L146" s="764"/>
      <c r="M146" s="764"/>
      <c r="N146" s="764"/>
      <c r="O146" s="764"/>
      <c r="P146" s="764"/>
      <c r="Q146" s="764"/>
      <c r="R146" s="765"/>
    </row>
    <row r="147" spans="2:18" x14ac:dyDescent="0.3">
      <c r="B147" s="804"/>
      <c r="C147" s="764"/>
      <c r="D147" s="764"/>
      <c r="E147" s="764"/>
      <c r="F147" s="764"/>
      <c r="G147" s="764"/>
      <c r="H147" s="764"/>
      <c r="I147" s="764"/>
      <c r="J147" s="764"/>
      <c r="K147" s="764"/>
      <c r="L147" s="764"/>
      <c r="M147" s="764"/>
      <c r="N147" s="764"/>
      <c r="O147" s="764"/>
      <c r="P147" s="764"/>
      <c r="Q147" s="764"/>
      <c r="R147" s="765"/>
    </row>
    <row r="148" spans="2:18" x14ac:dyDescent="0.3">
      <c r="B148" s="804"/>
      <c r="C148" s="764"/>
      <c r="D148" s="764"/>
      <c r="E148" s="764"/>
      <c r="F148" s="764"/>
      <c r="G148" s="764"/>
      <c r="H148" s="764"/>
      <c r="I148" s="764"/>
      <c r="J148" s="764"/>
      <c r="K148" s="764"/>
      <c r="L148" s="764"/>
      <c r="M148" s="764"/>
      <c r="N148" s="764"/>
      <c r="O148" s="764"/>
      <c r="P148" s="764"/>
      <c r="Q148" s="764"/>
      <c r="R148" s="765"/>
    </row>
    <row r="149" spans="2:18" x14ac:dyDescent="0.3">
      <c r="B149" s="804"/>
      <c r="C149" s="764"/>
      <c r="D149" s="764"/>
      <c r="E149" s="764"/>
      <c r="F149" s="764"/>
      <c r="G149" s="764"/>
      <c r="H149" s="764"/>
      <c r="I149" s="764"/>
      <c r="J149" s="764"/>
      <c r="K149" s="764"/>
      <c r="L149" s="764"/>
      <c r="M149" s="764"/>
      <c r="N149" s="764"/>
      <c r="O149" s="764"/>
      <c r="P149" s="764"/>
      <c r="Q149" s="764"/>
      <c r="R149" s="765"/>
    </row>
    <row r="150" spans="2:18" x14ac:dyDescent="0.3">
      <c r="B150" s="804"/>
      <c r="C150" s="764"/>
      <c r="D150" s="764"/>
      <c r="E150" s="764"/>
      <c r="F150" s="764"/>
      <c r="G150" s="764"/>
      <c r="H150" s="764"/>
      <c r="I150" s="764"/>
      <c r="J150" s="764"/>
      <c r="K150" s="764"/>
      <c r="L150" s="764"/>
      <c r="M150" s="764"/>
      <c r="N150" s="764"/>
      <c r="O150" s="764"/>
      <c r="P150" s="764"/>
      <c r="Q150" s="764"/>
      <c r="R150" s="765"/>
    </row>
    <row r="151" spans="2:18" x14ac:dyDescent="0.3">
      <c r="B151" s="804"/>
      <c r="C151" s="764"/>
      <c r="D151" s="764"/>
      <c r="E151" s="764"/>
      <c r="F151" s="764"/>
      <c r="G151" s="764"/>
      <c r="H151" s="764"/>
      <c r="I151" s="764"/>
      <c r="J151" s="764"/>
      <c r="K151" s="764"/>
      <c r="L151" s="764"/>
      <c r="M151" s="764"/>
      <c r="N151" s="764"/>
      <c r="O151" s="764"/>
      <c r="P151" s="764"/>
      <c r="Q151" s="764"/>
      <c r="R151" s="765"/>
    </row>
    <row r="152" spans="2:18" x14ac:dyDescent="0.3">
      <c r="B152" s="804"/>
      <c r="C152" s="764"/>
      <c r="D152" s="764"/>
      <c r="E152" s="764"/>
      <c r="F152" s="764"/>
      <c r="G152" s="764"/>
      <c r="H152" s="764"/>
      <c r="I152" s="764"/>
      <c r="J152" s="764"/>
      <c r="K152" s="764"/>
      <c r="L152" s="764"/>
      <c r="M152" s="764"/>
      <c r="N152" s="764"/>
      <c r="O152" s="764"/>
      <c r="P152" s="764"/>
      <c r="Q152" s="764"/>
      <c r="R152" s="765"/>
    </row>
    <row r="153" spans="2:18" ht="15" thickBot="1" x14ac:dyDescent="0.35">
      <c r="B153" s="157"/>
      <c r="C153" s="158"/>
      <c r="D153" s="158"/>
      <c r="E153" s="158"/>
      <c r="F153" s="158"/>
      <c r="G153" s="158"/>
      <c r="H153" s="158"/>
      <c r="I153" s="158"/>
      <c r="J153" s="158"/>
      <c r="K153" s="158"/>
      <c r="L153" s="158"/>
      <c r="M153" s="158"/>
      <c r="N153" s="158"/>
      <c r="O153" s="158"/>
      <c r="P153" s="158"/>
      <c r="Q153" s="158"/>
      <c r="R153" s="159"/>
    </row>
  </sheetData>
  <mergeCells count="14">
    <mergeCell ref="B137:R152"/>
    <mergeCell ref="B134:P134"/>
    <mergeCell ref="Q134:R134"/>
    <mergeCell ref="B132:E132"/>
    <mergeCell ref="B133:E133"/>
    <mergeCell ref="B3:R3"/>
    <mergeCell ref="B5:B6"/>
    <mergeCell ref="C5:C6"/>
    <mergeCell ref="D5:D6"/>
    <mergeCell ref="E5:E6"/>
    <mergeCell ref="F5:F6"/>
    <mergeCell ref="G5:J5"/>
    <mergeCell ref="K5:N5"/>
    <mergeCell ref="O5:R5"/>
  </mergeCells>
  <dataValidations count="1">
    <dataValidation type="list" allowBlank="1" showInputMessage="1" showErrorMessage="1" sqref="Q134" xr:uid="{00000000-0002-0000-3400-000000000000}">
      <formula1>"V"</formula1>
    </dataValidation>
  </dataValidations>
  <pageMargins left="0.7" right="0.7" top="0.75" bottom="0.75" header="0.3" footer="0.3"/>
  <pageSetup paperSize="9" scale="70" orientation="landscape" horizontalDpi="0" verticalDpi="0"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002060"/>
  </sheetPr>
  <dimension ref="B3:J146"/>
  <sheetViews>
    <sheetView showGridLines="0" workbookViewId="0"/>
  </sheetViews>
  <sheetFormatPr defaultColWidth="9.109375" defaultRowHeight="14.4" x14ac:dyDescent="0.3"/>
  <cols>
    <col min="1" max="1" width="3.44140625" customWidth="1"/>
    <col min="2" max="2" width="5.6640625" customWidth="1"/>
    <col min="3" max="3" width="11" bestFit="1" customWidth="1"/>
    <col min="4" max="4" width="30.109375" style="75" customWidth="1"/>
    <col min="5" max="5" width="5.88671875" bestFit="1" customWidth="1"/>
    <col min="6" max="6" width="9.109375" customWidth="1"/>
    <col min="7" max="7" width="22.6640625" customWidth="1"/>
    <col min="8" max="8" width="12.6640625" bestFit="1" customWidth="1"/>
    <col min="9" max="9" width="12" style="22" customWidth="1"/>
    <col min="10" max="10" width="25.109375" bestFit="1" customWidth="1"/>
  </cols>
  <sheetData>
    <row r="3" spans="2:10" x14ac:dyDescent="0.3">
      <c r="B3" s="106" t="s">
        <v>810</v>
      </c>
    </row>
    <row r="4" spans="2:10" x14ac:dyDescent="0.3">
      <c r="B4" s="106"/>
    </row>
    <row r="5" spans="2:10" ht="28.8" x14ac:dyDescent="0.3">
      <c r="B5" s="463" t="s">
        <v>287</v>
      </c>
      <c r="C5" s="463" t="s">
        <v>700</v>
      </c>
      <c r="D5" s="463" t="s">
        <v>680</v>
      </c>
      <c r="E5" s="463" t="s">
        <v>771</v>
      </c>
      <c r="F5" s="463" t="s">
        <v>811</v>
      </c>
      <c r="G5" s="463" t="s">
        <v>772</v>
      </c>
      <c r="H5" s="463" t="s">
        <v>812</v>
      </c>
      <c r="I5" s="463" t="s">
        <v>813</v>
      </c>
      <c r="J5" s="463" t="s">
        <v>814</v>
      </c>
    </row>
    <row r="6" spans="2:10" x14ac:dyDescent="0.3">
      <c r="B6" s="242">
        <v>1</v>
      </c>
      <c r="C6" s="8"/>
      <c r="D6" s="8"/>
      <c r="E6" s="8"/>
      <c r="F6" s="8"/>
      <c r="G6" s="8"/>
      <c r="H6" s="8"/>
      <c r="I6" s="8"/>
      <c r="J6" s="8"/>
    </row>
    <row r="7" spans="2:10" x14ac:dyDescent="0.3">
      <c r="B7" s="242">
        <v>2</v>
      </c>
      <c r="C7" s="8"/>
      <c r="D7" s="8"/>
      <c r="E7" s="8"/>
      <c r="F7" s="8"/>
      <c r="G7" s="8"/>
      <c r="H7" s="8"/>
      <c r="I7" s="8"/>
      <c r="J7" s="8"/>
    </row>
    <row r="8" spans="2:10" x14ac:dyDescent="0.3">
      <c r="B8" s="242">
        <v>3</v>
      </c>
      <c r="C8" s="8"/>
      <c r="D8" s="8"/>
      <c r="E8" s="8"/>
      <c r="F8" s="8"/>
      <c r="G8" s="8"/>
      <c r="H8" s="8"/>
      <c r="I8" s="8"/>
      <c r="J8" s="8"/>
    </row>
    <row r="9" spans="2:10" x14ac:dyDescent="0.3">
      <c r="B9" s="242">
        <v>4</v>
      </c>
      <c r="C9" s="8"/>
      <c r="D9" s="8"/>
      <c r="E9" s="8"/>
      <c r="F9" s="8"/>
      <c r="G9" s="8"/>
      <c r="H9" s="8"/>
      <c r="I9" s="8"/>
      <c r="J9" s="8"/>
    </row>
    <row r="10" spans="2:10" x14ac:dyDescent="0.3">
      <c r="B10" s="242">
        <v>5</v>
      </c>
      <c r="C10" s="8"/>
      <c r="D10" s="8"/>
      <c r="E10" s="8"/>
      <c r="F10" s="8"/>
      <c r="G10" s="8"/>
      <c r="H10" s="8"/>
      <c r="I10" s="8"/>
      <c r="J10" s="8"/>
    </row>
    <row r="11" spans="2:10" x14ac:dyDescent="0.3">
      <c r="B11" s="242"/>
      <c r="C11" s="8"/>
      <c r="D11" s="8"/>
      <c r="E11" s="8"/>
      <c r="F11" s="8"/>
      <c r="G11" s="8"/>
      <c r="H11" s="8"/>
      <c r="I11" s="8"/>
      <c r="J11" s="8"/>
    </row>
    <row r="12" spans="2:10" x14ac:dyDescent="0.3">
      <c r="B12" s="242"/>
      <c r="C12" s="8"/>
      <c r="D12" s="8"/>
      <c r="E12" s="8"/>
      <c r="F12" s="8"/>
      <c r="G12" s="8"/>
      <c r="H12" s="8"/>
      <c r="I12" s="8"/>
      <c r="J12" s="8"/>
    </row>
    <row r="13" spans="2:10" x14ac:dyDescent="0.3">
      <c r="B13" s="242"/>
      <c r="C13" s="8"/>
      <c r="D13" s="8"/>
      <c r="E13" s="8"/>
      <c r="F13" s="8"/>
      <c r="G13" s="8"/>
      <c r="H13" s="8"/>
      <c r="I13" s="8"/>
      <c r="J13" s="8"/>
    </row>
    <row r="14" spans="2:10" x14ac:dyDescent="0.3">
      <c r="B14" s="242"/>
      <c r="C14" s="8"/>
      <c r="D14" s="8"/>
      <c r="E14" s="8"/>
      <c r="F14" s="8"/>
      <c r="G14" s="8"/>
      <c r="H14" s="8"/>
      <c r="I14" s="8"/>
      <c r="J14" s="8"/>
    </row>
    <row r="15" spans="2:10" x14ac:dyDescent="0.3">
      <c r="B15" s="242"/>
      <c r="C15" s="8"/>
      <c r="D15" s="8"/>
      <c r="E15" s="8"/>
      <c r="F15" s="8"/>
      <c r="G15" s="8"/>
      <c r="H15" s="8"/>
      <c r="I15" s="8"/>
      <c r="J15" s="8"/>
    </row>
    <row r="16" spans="2:10" x14ac:dyDescent="0.3">
      <c r="B16" s="242"/>
      <c r="C16" s="8"/>
      <c r="D16" s="8"/>
      <c r="E16" s="8"/>
      <c r="F16" s="8"/>
      <c r="G16" s="8"/>
      <c r="H16" s="8"/>
      <c r="I16" s="8"/>
      <c r="J16" s="8"/>
    </row>
    <row r="17" spans="2:10" x14ac:dyDescent="0.3">
      <c r="B17" s="242"/>
      <c r="C17" s="8"/>
      <c r="D17" s="8"/>
      <c r="E17" s="8"/>
      <c r="F17" s="8"/>
      <c r="G17" s="8"/>
      <c r="H17" s="8"/>
      <c r="I17" s="8"/>
      <c r="J17" s="8"/>
    </row>
    <row r="18" spans="2:10" x14ac:dyDescent="0.3">
      <c r="B18" s="242"/>
      <c r="C18" s="8"/>
      <c r="D18" s="8"/>
      <c r="E18" s="8"/>
      <c r="F18" s="8"/>
      <c r="G18" s="8"/>
      <c r="H18" s="8"/>
      <c r="I18" s="8"/>
      <c r="J18" s="8"/>
    </row>
    <row r="19" spans="2:10" x14ac:dyDescent="0.3">
      <c r="B19" s="242"/>
      <c r="C19" s="8"/>
      <c r="D19" s="8"/>
      <c r="E19" s="8"/>
      <c r="F19" s="8"/>
      <c r="G19" s="8"/>
      <c r="H19" s="8"/>
      <c r="I19" s="8"/>
      <c r="J19" s="8"/>
    </row>
    <row r="20" spans="2:10" x14ac:dyDescent="0.3">
      <c r="B20" s="242"/>
      <c r="C20" s="8"/>
      <c r="D20" s="8"/>
      <c r="E20" s="8"/>
      <c r="F20" s="8"/>
      <c r="G20" s="8"/>
      <c r="H20" s="8"/>
      <c r="I20" s="8"/>
      <c r="J20" s="8"/>
    </row>
    <row r="21" spans="2:10" x14ac:dyDescent="0.3">
      <c r="B21" s="242"/>
      <c r="C21" s="8"/>
      <c r="D21" s="8"/>
      <c r="E21" s="8"/>
      <c r="F21" s="8"/>
      <c r="G21" s="8"/>
      <c r="H21" s="8"/>
      <c r="I21" s="8"/>
      <c r="J21" s="8"/>
    </row>
    <row r="22" spans="2:10" x14ac:dyDescent="0.3">
      <c r="B22" s="242"/>
      <c r="C22" s="8"/>
      <c r="D22" s="8"/>
      <c r="E22" s="8"/>
      <c r="F22" s="8"/>
      <c r="G22" s="8"/>
      <c r="H22" s="8"/>
      <c r="I22" s="8"/>
      <c r="J22" s="8"/>
    </row>
    <row r="23" spans="2:10" x14ac:dyDescent="0.3">
      <c r="B23" s="242"/>
      <c r="C23" s="8"/>
      <c r="D23" s="8"/>
      <c r="E23" s="8"/>
      <c r="F23" s="8"/>
      <c r="G23" s="8"/>
      <c r="H23" s="8"/>
      <c r="I23" s="8"/>
      <c r="J23" s="8"/>
    </row>
    <row r="24" spans="2:10" x14ac:dyDescent="0.3">
      <c r="B24" s="242"/>
      <c r="C24" s="8"/>
      <c r="D24" s="8"/>
      <c r="E24" s="8"/>
      <c r="F24" s="8"/>
      <c r="G24" s="8"/>
      <c r="H24" s="8"/>
      <c r="I24" s="8"/>
      <c r="J24" s="8"/>
    </row>
    <row r="25" spans="2:10" x14ac:dyDescent="0.3">
      <c r="B25" s="242"/>
      <c r="C25" s="8"/>
      <c r="D25" s="8"/>
      <c r="E25" s="8"/>
      <c r="F25" s="8"/>
      <c r="G25" s="8"/>
      <c r="H25" s="8"/>
      <c r="I25" s="8"/>
      <c r="J25" s="8"/>
    </row>
    <row r="26" spans="2:10" x14ac:dyDescent="0.3">
      <c r="B26" s="242"/>
      <c r="C26" s="8"/>
      <c r="D26" s="8"/>
      <c r="E26" s="8"/>
      <c r="F26" s="8"/>
      <c r="G26" s="8"/>
      <c r="H26" s="8"/>
      <c r="I26" s="8"/>
      <c r="J26" s="8"/>
    </row>
    <row r="27" spans="2:10" x14ac:dyDescent="0.3">
      <c r="B27" s="242"/>
      <c r="C27" s="8"/>
      <c r="D27" s="8"/>
      <c r="E27" s="8"/>
      <c r="F27" s="8"/>
      <c r="G27" s="8"/>
      <c r="H27" s="8"/>
      <c r="I27" s="8"/>
      <c r="J27" s="8"/>
    </row>
    <row r="28" spans="2:10" x14ac:dyDescent="0.3">
      <c r="B28" s="242"/>
      <c r="C28" s="8"/>
      <c r="D28" s="8"/>
      <c r="E28" s="8"/>
      <c r="F28" s="8"/>
      <c r="G28" s="8"/>
      <c r="H28" s="8"/>
      <c r="I28" s="8"/>
      <c r="J28" s="8"/>
    </row>
    <row r="29" spans="2:10" x14ac:dyDescent="0.3">
      <c r="B29" s="242"/>
      <c r="C29" s="8"/>
      <c r="D29" s="8"/>
      <c r="E29" s="8"/>
      <c r="F29" s="8"/>
      <c r="G29" s="8"/>
      <c r="H29" s="8"/>
      <c r="I29" s="8"/>
      <c r="J29" s="8"/>
    </row>
    <row r="30" spans="2:10" x14ac:dyDescent="0.3">
      <c r="B30" s="242"/>
      <c r="C30" s="8"/>
      <c r="D30" s="8"/>
      <c r="E30" s="8"/>
      <c r="F30" s="8"/>
      <c r="G30" s="8"/>
      <c r="H30" s="8"/>
      <c r="I30" s="8"/>
      <c r="J30" s="8"/>
    </row>
    <row r="31" spans="2:10" x14ac:dyDescent="0.3">
      <c r="B31" s="242"/>
      <c r="C31" s="8"/>
      <c r="D31" s="8"/>
      <c r="E31" s="8"/>
      <c r="F31" s="8"/>
      <c r="G31" s="8"/>
      <c r="H31" s="8"/>
      <c r="I31" s="8"/>
      <c r="J31" s="8"/>
    </row>
    <row r="32" spans="2:10" x14ac:dyDescent="0.3">
      <c r="B32" s="242"/>
      <c r="C32" s="8"/>
      <c r="D32" s="8"/>
      <c r="E32" s="8"/>
      <c r="F32" s="8"/>
      <c r="G32" s="8"/>
      <c r="H32" s="8"/>
      <c r="I32" s="8"/>
      <c r="J32" s="8"/>
    </row>
    <row r="33" spans="2:10" x14ac:dyDescent="0.3">
      <c r="B33" s="242"/>
      <c r="C33" s="8"/>
      <c r="D33" s="8"/>
      <c r="E33" s="8"/>
      <c r="F33" s="8"/>
      <c r="G33" s="8"/>
      <c r="H33" s="8"/>
      <c r="I33" s="8"/>
      <c r="J33" s="8"/>
    </row>
    <row r="34" spans="2:10" x14ac:dyDescent="0.3">
      <c r="B34" s="242"/>
      <c r="C34" s="8"/>
      <c r="D34" s="8"/>
      <c r="E34" s="8"/>
      <c r="F34" s="8"/>
      <c r="G34" s="8"/>
      <c r="H34" s="8"/>
      <c r="I34" s="8"/>
      <c r="J34" s="8"/>
    </row>
    <row r="35" spans="2:10" x14ac:dyDescent="0.3">
      <c r="B35" s="242"/>
      <c r="C35" s="8"/>
      <c r="D35" s="8"/>
      <c r="E35" s="8"/>
      <c r="F35" s="8"/>
      <c r="G35" s="8"/>
      <c r="H35" s="8"/>
      <c r="I35" s="8"/>
      <c r="J35" s="8"/>
    </row>
    <row r="36" spans="2:10" x14ac:dyDescent="0.3">
      <c r="B36" s="242"/>
      <c r="C36" s="8"/>
      <c r="D36" s="8"/>
      <c r="E36" s="8"/>
      <c r="F36" s="8"/>
      <c r="G36" s="8"/>
      <c r="H36" s="8"/>
      <c r="I36" s="8"/>
      <c r="J36" s="8"/>
    </row>
    <row r="37" spans="2:10" x14ac:dyDescent="0.3">
      <c r="B37" s="242"/>
      <c r="C37" s="8"/>
      <c r="D37" s="8"/>
      <c r="E37" s="8"/>
      <c r="F37" s="8"/>
      <c r="G37" s="8"/>
      <c r="H37" s="8"/>
      <c r="I37" s="8"/>
      <c r="J37" s="8"/>
    </row>
    <row r="38" spans="2:10" x14ac:dyDescent="0.3">
      <c r="B38" s="242"/>
      <c r="C38" s="8"/>
      <c r="D38" s="8"/>
      <c r="E38" s="8"/>
      <c r="F38" s="8"/>
      <c r="G38" s="8"/>
      <c r="H38" s="8"/>
      <c r="I38" s="8"/>
      <c r="J38" s="8"/>
    </row>
    <row r="39" spans="2:10" x14ac:dyDescent="0.3">
      <c r="B39" s="242"/>
      <c r="C39" s="8"/>
      <c r="D39" s="8"/>
      <c r="E39" s="8"/>
      <c r="F39" s="8"/>
      <c r="G39" s="8"/>
      <c r="H39" s="8"/>
      <c r="I39" s="8"/>
      <c r="J39" s="8"/>
    </row>
    <row r="40" spans="2:10" x14ac:dyDescent="0.3">
      <c r="B40" s="242"/>
      <c r="C40" s="8"/>
      <c r="D40" s="8"/>
      <c r="E40" s="8"/>
      <c r="F40" s="8"/>
      <c r="G40" s="8"/>
      <c r="H40" s="8"/>
      <c r="I40" s="8"/>
      <c r="J40" s="8"/>
    </row>
    <row r="41" spans="2:10" x14ac:dyDescent="0.3">
      <c r="B41" s="242"/>
      <c r="C41" s="8"/>
      <c r="D41" s="8"/>
      <c r="E41" s="8"/>
      <c r="F41" s="8"/>
      <c r="G41" s="8"/>
      <c r="H41" s="8"/>
      <c r="I41" s="8"/>
      <c r="J41" s="8"/>
    </row>
    <row r="42" spans="2:10" x14ac:dyDescent="0.3">
      <c r="B42" s="242"/>
      <c r="C42" s="8"/>
      <c r="D42" s="8"/>
      <c r="E42" s="8"/>
      <c r="F42" s="8"/>
      <c r="G42" s="8"/>
      <c r="H42" s="8"/>
      <c r="I42" s="8"/>
      <c r="J42" s="8"/>
    </row>
    <row r="43" spans="2:10" x14ac:dyDescent="0.3">
      <c r="B43" s="242"/>
      <c r="C43" s="8"/>
      <c r="D43" s="8"/>
      <c r="E43" s="8"/>
      <c r="F43" s="8"/>
      <c r="G43" s="8"/>
      <c r="H43" s="8"/>
      <c r="I43" s="8"/>
      <c r="J43" s="8"/>
    </row>
    <row r="44" spans="2:10" x14ac:dyDescent="0.3">
      <c r="B44" s="242"/>
      <c r="C44" s="8"/>
      <c r="D44" s="8"/>
      <c r="E44" s="8"/>
      <c r="F44" s="8"/>
      <c r="G44" s="8"/>
      <c r="H44" s="8"/>
      <c r="I44" s="8"/>
      <c r="J44" s="8"/>
    </row>
    <row r="45" spans="2:10" x14ac:dyDescent="0.3">
      <c r="B45" s="242"/>
      <c r="C45" s="8"/>
      <c r="D45" s="8"/>
      <c r="E45" s="8"/>
      <c r="F45" s="8"/>
      <c r="G45" s="8"/>
      <c r="H45" s="8"/>
      <c r="I45" s="8"/>
      <c r="J45" s="8"/>
    </row>
    <row r="46" spans="2:10" x14ac:dyDescent="0.3">
      <c r="B46" s="242"/>
      <c r="C46" s="8"/>
      <c r="D46" s="8"/>
      <c r="E46" s="8"/>
      <c r="F46" s="8"/>
      <c r="G46" s="8"/>
      <c r="H46" s="8"/>
      <c r="I46" s="8"/>
      <c r="J46" s="8"/>
    </row>
    <row r="47" spans="2:10" x14ac:dyDescent="0.3">
      <c r="B47" s="242"/>
      <c r="C47" s="8"/>
      <c r="D47" s="8"/>
      <c r="E47" s="8"/>
      <c r="F47" s="8"/>
      <c r="G47" s="8"/>
      <c r="H47" s="8"/>
      <c r="I47" s="8"/>
      <c r="J47" s="8"/>
    </row>
    <row r="48" spans="2:10" x14ac:dyDescent="0.3">
      <c r="B48" s="242"/>
      <c r="C48" s="8"/>
      <c r="D48" s="8"/>
      <c r="E48" s="8"/>
      <c r="F48" s="8"/>
      <c r="G48" s="8"/>
      <c r="H48" s="8"/>
      <c r="I48" s="8"/>
      <c r="J48" s="8"/>
    </row>
    <row r="49" spans="2:10" x14ac:dyDescent="0.3">
      <c r="B49" s="242"/>
      <c r="C49" s="8"/>
      <c r="D49" s="8"/>
      <c r="E49" s="8"/>
      <c r="F49" s="8"/>
      <c r="G49" s="8"/>
      <c r="H49" s="8"/>
      <c r="I49" s="8"/>
      <c r="J49" s="8"/>
    </row>
    <row r="50" spans="2:10" x14ac:dyDescent="0.3">
      <c r="B50" s="242"/>
      <c r="C50" s="8"/>
      <c r="D50" s="8"/>
      <c r="E50" s="8"/>
      <c r="F50" s="8"/>
      <c r="G50" s="8"/>
      <c r="H50" s="8"/>
      <c r="I50" s="8"/>
      <c r="J50" s="8"/>
    </row>
    <row r="51" spans="2:10" x14ac:dyDescent="0.3">
      <c r="B51" s="242"/>
      <c r="C51" s="8"/>
      <c r="D51" s="8"/>
      <c r="E51" s="8"/>
      <c r="F51" s="8"/>
      <c r="G51" s="8"/>
      <c r="H51" s="8"/>
      <c r="I51" s="8"/>
      <c r="J51" s="8"/>
    </row>
    <row r="52" spans="2:10" x14ac:dyDescent="0.3">
      <c r="B52" s="242"/>
      <c r="C52" s="8"/>
      <c r="D52" s="8"/>
      <c r="E52" s="8"/>
      <c r="F52" s="8"/>
      <c r="G52" s="8"/>
      <c r="H52" s="8"/>
      <c r="I52" s="8"/>
      <c r="J52" s="8"/>
    </row>
    <row r="53" spans="2:10" x14ac:dyDescent="0.3">
      <c r="B53" s="242"/>
      <c r="C53" s="8"/>
      <c r="D53" s="8"/>
      <c r="E53" s="8"/>
      <c r="F53" s="8"/>
      <c r="G53" s="8"/>
      <c r="H53" s="8"/>
      <c r="I53" s="8"/>
      <c r="J53" s="8"/>
    </row>
    <row r="54" spans="2:10" x14ac:dyDescent="0.3">
      <c r="B54" s="242"/>
      <c r="C54" s="8"/>
      <c r="D54" s="8"/>
      <c r="E54" s="8"/>
      <c r="F54" s="8"/>
      <c r="G54" s="8"/>
      <c r="H54" s="8"/>
      <c r="I54" s="8"/>
      <c r="J54" s="8"/>
    </row>
    <row r="55" spans="2:10" x14ac:dyDescent="0.3">
      <c r="B55" s="242"/>
      <c r="C55" s="8"/>
      <c r="D55" s="8"/>
      <c r="E55" s="8"/>
      <c r="F55" s="8"/>
      <c r="G55" s="8"/>
      <c r="H55" s="8"/>
      <c r="I55" s="8"/>
      <c r="J55" s="8"/>
    </row>
    <row r="56" spans="2:10" x14ac:dyDescent="0.3">
      <c r="B56" s="242"/>
      <c r="C56" s="8"/>
      <c r="D56" s="8"/>
      <c r="E56" s="8"/>
      <c r="F56" s="8"/>
      <c r="G56" s="8"/>
      <c r="H56" s="8"/>
      <c r="I56" s="8"/>
      <c r="J56" s="8"/>
    </row>
    <row r="57" spans="2:10" x14ac:dyDescent="0.3">
      <c r="B57" s="242"/>
      <c r="C57" s="8"/>
      <c r="D57" s="8"/>
      <c r="E57" s="8"/>
      <c r="F57" s="8"/>
      <c r="G57" s="8"/>
      <c r="H57" s="8"/>
      <c r="I57" s="8"/>
      <c r="J57" s="8"/>
    </row>
    <row r="58" spans="2:10" x14ac:dyDescent="0.3">
      <c r="B58" s="242"/>
      <c r="C58" s="8"/>
      <c r="D58" s="8"/>
      <c r="E58" s="8"/>
      <c r="F58" s="8"/>
      <c r="G58" s="8"/>
      <c r="H58" s="8"/>
      <c r="I58" s="8"/>
      <c r="J58" s="8"/>
    </row>
    <row r="59" spans="2:10" x14ac:dyDescent="0.3">
      <c r="B59" s="242"/>
      <c r="C59" s="8"/>
      <c r="D59" s="8"/>
      <c r="E59" s="8"/>
      <c r="F59" s="8"/>
      <c r="G59" s="8"/>
      <c r="H59" s="8"/>
      <c r="I59" s="8"/>
      <c r="J59" s="8"/>
    </row>
    <row r="60" spans="2:10" x14ac:dyDescent="0.3">
      <c r="B60" s="242"/>
      <c r="C60" s="8"/>
      <c r="D60" s="8"/>
      <c r="E60" s="8"/>
      <c r="F60" s="8"/>
      <c r="G60" s="8"/>
      <c r="H60" s="8"/>
      <c r="I60" s="8"/>
      <c r="J60" s="8"/>
    </row>
    <row r="61" spans="2:10" x14ac:dyDescent="0.3">
      <c r="B61" s="242"/>
      <c r="C61" s="8"/>
      <c r="D61" s="8"/>
      <c r="E61" s="8"/>
      <c r="F61" s="8"/>
      <c r="G61" s="8"/>
      <c r="H61" s="8"/>
      <c r="I61" s="8"/>
      <c r="J61" s="8"/>
    </row>
    <row r="62" spans="2:10" x14ac:dyDescent="0.3">
      <c r="B62" s="242"/>
      <c r="C62" s="8"/>
      <c r="D62" s="8"/>
      <c r="E62" s="8"/>
      <c r="F62" s="8"/>
      <c r="G62" s="8"/>
      <c r="H62" s="8"/>
      <c r="I62" s="8"/>
      <c r="J62" s="8"/>
    </row>
    <row r="63" spans="2:10" x14ac:dyDescent="0.3">
      <c r="B63" s="242"/>
      <c r="C63" s="8"/>
      <c r="D63" s="8"/>
      <c r="E63" s="8"/>
      <c r="F63" s="8"/>
      <c r="G63" s="8"/>
      <c r="H63" s="8"/>
      <c r="I63" s="8"/>
      <c r="J63" s="8"/>
    </row>
    <row r="64" spans="2:10" x14ac:dyDescent="0.3">
      <c r="B64" s="242"/>
      <c r="C64" s="8"/>
      <c r="D64" s="8"/>
      <c r="E64" s="8"/>
      <c r="F64" s="8"/>
      <c r="G64" s="8"/>
      <c r="H64" s="8"/>
      <c r="I64" s="8"/>
      <c r="J64" s="8"/>
    </row>
    <row r="65" spans="2:10" x14ac:dyDescent="0.3">
      <c r="B65" s="242"/>
      <c r="C65" s="8"/>
      <c r="D65" s="8"/>
      <c r="E65" s="8"/>
      <c r="F65" s="8"/>
      <c r="G65" s="8"/>
      <c r="H65" s="8"/>
      <c r="I65" s="8"/>
      <c r="J65" s="8"/>
    </row>
    <row r="66" spans="2:10" x14ac:dyDescent="0.3">
      <c r="B66" s="242"/>
      <c r="C66" s="8"/>
      <c r="D66" s="8"/>
      <c r="E66" s="8"/>
      <c r="F66" s="8"/>
      <c r="G66" s="8"/>
      <c r="H66" s="8"/>
      <c r="I66" s="8"/>
      <c r="J66" s="8"/>
    </row>
    <row r="67" spans="2:10" x14ac:dyDescent="0.3">
      <c r="B67" s="242"/>
      <c r="C67" s="8"/>
      <c r="D67" s="8"/>
      <c r="E67" s="8"/>
      <c r="F67" s="8"/>
      <c r="G67" s="8"/>
      <c r="H67" s="8"/>
      <c r="I67" s="8"/>
      <c r="J67" s="8"/>
    </row>
    <row r="68" spans="2:10" x14ac:dyDescent="0.3">
      <c r="B68" s="242"/>
      <c r="C68" s="8"/>
      <c r="D68" s="8"/>
      <c r="E68" s="8"/>
      <c r="F68" s="8"/>
      <c r="G68" s="8"/>
      <c r="H68" s="8"/>
      <c r="I68" s="8"/>
      <c r="J68" s="8"/>
    </row>
    <row r="69" spans="2:10" x14ac:dyDescent="0.3">
      <c r="B69" s="242"/>
      <c r="C69" s="8"/>
      <c r="D69" s="8"/>
      <c r="E69" s="8"/>
      <c r="F69" s="8"/>
      <c r="G69" s="8"/>
      <c r="H69" s="8"/>
      <c r="I69" s="8"/>
      <c r="J69" s="8"/>
    </row>
    <row r="70" spans="2:10" x14ac:dyDescent="0.3">
      <c r="B70" s="242"/>
      <c r="C70" s="8"/>
      <c r="D70" s="8"/>
      <c r="E70" s="8"/>
      <c r="F70" s="8"/>
      <c r="G70" s="8"/>
      <c r="H70" s="8"/>
      <c r="I70" s="8"/>
      <c r="J70" s="8"/>
    </row>
    <row r="71" spans="2:10" x14ac:dyDescent="0.3">
      <c r="B71" s="242"/>
      <c r="C71" s="8"/>
      <c r="D71" s="8"/>
      <c r="E71" s="8"/>
      <c r="F71" s="8"/>
      <c r="G71" s="8"/>
      <c r="H71" s="8"/>
      <c r="I71" s="8"/>
      <c r="J71" s="8"/>
    </row>
    <row r="72" spans="2:10" x14ac:dyDescent="0.3">
      <c r="B72" s="242"/>
      <c r="C72" s="8"/>
      <c r="D72" s="8"/>
      <c r="E72" s="8"/>
      <c r="F72" s="8"/>
      <c r="G72" s="8"/>
      <c r="H72" s="8"/>
      <c r="I72" s="8"/>
      <c r="J72" s="8"/>
    </row>
    <row r="73" spans="2:10" x14ac:dyDescent="0.3">
      <c r="B73" s="242"/>
      <c r="C73" s="8"/>
      <c r="D73" s="8"/>
      <c r="E73" s="8"/>
      <c r="F73" s="8"/>
      <c r="G73" s="8"/>
      <c r="H73" s="8"/>
      <c r="I73" s="8"/>
      <c r="J73" s="8"/>
    </row>
    <row r="74" spans="2:10" x14ac:dyDescent="0.3">
      <c r="B74" s="242"/>
      <c r="C74" s="8"/>
      <c r="D74" s="8"/>
      <c r="E74" s="8"/>
      <c r="F74" s="8"/>
      <c r="G74" s="8"/>
      <c r="H74" s="8"/>
      <c r="I74" s="8"/>
      <c r="J74" s="8"/>
    </row>
    <row r="75" spans="2:10" x14ac:dyDescent="0.3">
      <c r="B75" s="242"/>
      <c r="C75" s="8"/>
      <c r="D75" s="8"/>
      <c r="E75" s="8"/>
      <c r="F75" s="8"/>
      <c r="G75" s="8"/>
      <c r="H75" s="8"/>
      <c r="I75" s="8"/>
      <c r="J75" s="8"/>
    </row>
    <row r="76" spans="2:10" x14ac:dyDescent="0.3">
      <c r="B76" s="242"/>
      <c r="C76" s="8"/>
      <c r="D76" s="8"/>
      <c r="E76" s="8"/>
      <c r="F76" s="8"/>
      <c r="G76" s="8"/>
      <c r="H76" s="8"/>
      <c r="I76" s="8"/>
      <c r="J76" s="8"/>
    </row>
    <row r="77" spans="2:10" x14ac:dyDescent="0.3">
      <c r="B77" s="242"/>
      <c r="C77" s="8"/>
      <c r="D77" s="8"/>
      <c r="E77" s="8"/>
      <c r="F77" s="8"/>
      <c r="G77" s="8"/>
      <c r="H77" s="8"/>
      <c r="I77" s="8"/>
      <c r="J77" s="8"/>
    </row>
    <row r="78" spans="2:10" x14ac:dyDescent="0.3">
      <c r="B78" s="242"/>
      <c r="C78" s="8"/>
      <c r="D78" s="8"/>
      <c r="E78" s="8"/>
      <c r="F78" s="8"/>
      <c r="G78" s="8"/>
      <c r="H78" s="8"/>
      <c r="I78" s="8"/>
      <c r="J78" s="8"/>
    </row>
    <row r="79" spans="2:10" x14ac:dyDescent="0.3">
      <c r="B79" s="242"/>
      <c r="C79" s="8"/>
      <c r="D79" s="8"/>
      <c r="E79" s="8"/>
      <c r="F79" s="8"/>
      <c r="G79" s="8"/>
      <c r="H79" s="8"/>
      <c r="I79" s="8"/>
      <c r="J79" s="8"/>
    </row>
    <row r="80" spans="2:10" x14ac:dyDescent="0.3">
      <c r="B80" s="242"/>
      <c r="C80" s="8"/>
      <c r="D80" s="8"/>
      <c r="E80" s="8"/>
      <c r="F80" s="8"/>
      <c r="G80" s="8"/>
      <c r="H80" s="8"/>
      <c r="I80" s="8"/>
      <c r="J80" s="8"/>
    </row>
    <row r="81" spans="2:10" x14ac:dyDescent="0.3">
      <c r="B81" s="242"/>
      <c r="C81" s="8"/>
      <c r="D81" s="8"/>
      <c r="E81" s="8"/>
      <c r="F81" s="8"/>
      <c r="G81" s="8"/>
      <c r="H81" s="8"/>
      <c r="I81" s="8"/>
      <c r="J81" s="8"/>
    </row>
    <row r="82" spans="2:10" x14ac:dyDescent="0.3">
      <c r="B82" s="242"/>
      <c r="C82" s="8"/>
      <c r="D82" s="8"/>
      <c r="E82" s="8"/>
      <c r="F82" s="8"/>
      <c r="G82" s="8"/>
      <c r="H82" s="8"/>
      <c r="I82" s="8"/>
      <c r="J82" s="8"/>
    </row>
    <row r="83" spans="2:10" x14ac:dyDescent="0.3">
      <c r="B83" s="242"/>
      <c r="C83" s="8"/>
      <c r="D83" s="8"/>
      <c r="E83" s="8"/>
      <c r="F83" s="8"/>
      <c r="G83" s="8"/>
      <c r="H83" s="8"/>
      <c r="I83" s="8"/>
      <c r="J83" s="8"/>
    </row>
    <row r="84" spans="2:10" x14ac:dyDescent="0.3">
      <c r="B84" s="242"/>
      <c r="C84" s="8"/>
      <c r="D84" s="8"/>
      <c r="E84" s="8"/>
      <c r="F84" s="8"/>
      <c r="G84" s="8"/>
      <c r="H84" s="8"/>
      <c r="I84" s="8"/>
      <c r="J84" s="8"/>
    </row>
    <row r="85" spans="2:10" x14ac:dyDescent="0.3">
      <c r="B85" s="242"/>
      <c r="C85" s="8"/>
      <c r="D85" s="8"/>
      <c r="E85" s="8"/>
      <c r="F85" s="8"/>
      <c r="G85" s="8"/>
      <c r="H85" s="8"/>
      <c r="I85" s="8"/>
      <c r="J85" s="8"/>
    </row>
    <row r="86" spans="2:10" x14ac:dyDescent="0.3">
      <c r="B86" s="242"/>
      <c r="C86" s="8"/>
      <c r="D86" s="8"/>
      <c r="E86" s="8"/>
      <c r="F86" s="8"/>
      <c r="G86" s="8"/>
      <c r="H86" s="8"/>
      <c r="I86" s="8"/>
      <c r="J86" s="8"/>
    </row>
    <row r="87" spans="2:10" x14ac:dyDescent="0.3">
      <c r="B87" s="242"/>
      <c r="C87" s="8"/>
      <c r="D87" s="8"/>
      <c r="E87" s="8"/>
      <c r="F87" s="8"/>
      <c r="G87" s="8"/>
      <c r="H87" s="8"/>
      <c r="I87" s="8"/>
      <c r="J87" s="8"/>
    </row>
    <row r="88" spans="2:10" x14ac:dyDescent="0.3">
      <c r="B88" s="242"/>
      <c r="C88" s="8"/>
      <c r="D88" s="8"/>
      <c r="E88" s="8"/>
      <c r="F88" s="8"/>
      <c r="G88" s="8"/>
      <c r="H88" s="8"/>
      <c r="I88" s="8"/>
      <c r="J88" s="8"/>
    </row>
    <row r="89" spans="2:10" x14ac:dyDescent="0.3">
      <c r="B89" s="242"/>
      <c r="C89" s="8"/>
      <c r="D89" s="8"/>
      <c r="E89" s="8"/>
      <c r="F89" s="8"/>
      <c r="G89" s="8"/>
      <c r="H89" s="8"/>
      <c r="I89" s="8"/>
      <c r="J89" s="8"/>
    </row>
    <row r="90" spans="2:10" x14ac:dyDescent="0.3">
      <c r="B90" s="242"/>
      <c r="C90" s="8"/>
      <c r="D90" s="8"/>
      <c r="E90" s="8"/>
      <c r="F90" s="8"/>
      <c r="G90" s="8"/>
      <c r="H90" s="8"/>
      <c r="I90" s="8"/>
      <c r="J90" s="8"/>
    </row>
    <row r="91" spans="2:10" x14ac:dyDescent="0.3">
      <c r="B91" s="242"/>
      <c r="C91" s="8"/>
      <c r="D91" s="8"/>
      <c r="E91" s="8"/>
      <c r="F91" s="8"/>
      <c r="G91" s="8"/>
      <c r="H91" s="8"/>
      <c r="I91" s="8"/>
      <c r="J91" s="8"/>
    </row>
    <row r="92" spans="2:10" x14ac:dyDescent="0.3">
      <c r="B92" s="242"/>
      <c r="C92" s="8"/>
      <c r="D92" s="8"/>
      <c r="E92" s="8"/>
      <c r="F92" s="8"/>
      <c r="G92" s="8"/>
      <c r="H92" s="8"/>
      <c r="I92" s="8"/>
      <c r="J92" s="8"/>
    </row>
    <row r="93" spans="2:10" x14ac:dyDescent="0.3">
      <c r="B93" s="242"/>
      <c r="C93" s="8"/>
      <c r="D93" s="8"/>
      <c r="E93" s="8"/>
      <c r="F93" s="8"/>
      <c r="G93" s="8"/>
      <c r="H93" s="8"/>
      <c r="I93" s="8"/>
      <c r="J93" s="8"/>
    </row>
    <row r="94" spans="2:10" x14ac:dyDescent="0.3">
      <c r="B94" s="242"/>
      <c r="C94" s="8"/>
      <c r="D94" s="8"/>
      <c r="E94" s="8"/>
      <c r="F94" s="8"/>
      <c r="G94" s="8"/>
      <c r="H94" s="8"/>
      <c r="I94" s="8"/>
      <c r="J94" s="8"/>
    </row>
    <row r="95" spans="2:10" x14ac:dyDescent="0.3">
      <c r="B95" s="242"/>
      <c r="C95" s="8"/>
      <c r="D95" s="8"/>
      <c r="E95" s="8"/>
      <c r="F95" s="8"/>
      <c r="G95" s="8"/>
      <c r="H95" s="8"/>
      <c r="I95" s="8"/>
      <c r="J95" s="8"/>
    </row>
    <row r="96" spans="2:10" x14ac:dyDescent="0.3">
      <c r="B96" s="242"/>
      <c r="C96" s="8"/>
      <c r="D96" s="8"/>
      <c r="E96" s="8"/>
      <c r="F96" s="8"/>
      <c r="G96" s="8"/>
      <c r="H96" s="8"/>
      <c r="I96" s="8"/>
      <c r="J96" s="8"/>
    </row>
    <row r="97" spans="2:10" x14ac:dyDescent="0.3">
      <c r="B97" s="242"/>
      <c r="C97" s="8"/>
      <c r="D97" s="8"/>
      <c r="E97" s="8"/>
      <c r="F97" s="8"/>
      <c r="G97" s="8"/>
      <c r="H97" s="8"/>
      <c r="I97" s="8"/>
      <c r="J97" s="8"/>
    </row>
    <row r="98" spans="2:10" x14ac:dyDescent="0.3">
      <c r="B98" s="242"/>
      <c r="C98" s="8"/>
      <c r="D98" s="8"/>
      <c r="E98" s="8"/>
      <c r="F98" s="8"/>
      <c r="G98" s="8"/>
      <c r="H98" s="8"/>
      <c r="I98" s="8"/>
      <c r="J98" s="8"/>
    </row>
    <row r="99" spans="2:10" x14ac:dyDescent="0.3">
      <c r="B99" s="242"/>
      <c r="C99" s="8"/>
      <c r="D99" s="8"/>
      <c r="E99" s="8"/>
      <c r="F99" s="8"/>
      <c r="G99" s="8"/>
      <c r="H99" s="8"/>
      <c r="I99" s="8"/>
      <c r="J99" s="8"/>
    </row>
    <row r="100" spans="2:10" x14ac:dyDescent="0.3">
      <c r="B100" s="242"/>
      <c r="C100" s="8"/>
      <c r="D100" s="8"/>
      <c r="E100" s="8"/>
      <c r="F100" s="8"/>
      <c r="G100" s="8"/>
      <c r="H100" s="8"/>
      <c r="I100" s="8"/>
      <c r="J100" s="8"/>
    </row>
    <row r="101" spans="2:10" x14ac:dyDescent="0.3">
      <c r="B101" s="242"/>
      <c r="C101" s="8"/>
      <c r="D101" s="8"/>
      <c r="E101" s="8"/>
      <c r="F101" s="8"/>
      <c r="G101" s="8"/>
      <c r="H101" s="8"/>
      <c r="I101" s="8"/>
      <c r="J101" s="8"/>
    </row>
    <row r="102" spans="2:10" x14ac:dyDescent="0.3">
      <c r="B102" s="242"/>
      <c r="C102" s="8"/>
      <c r="D102" s="8"/>
      <c r="E102" s="8"/>
      <c r="F102" s="8"/>
      <c r="G102" s="8"/>
      <c r="H102" s="8"/>
      <c r="I102" s="8"/>
      <c r="J102" s="8"/>
    </row>
    <row r="103" spans="2:10" x14ac:dyDescent="0.3">
      <c r="B103" s="242"/>
      <c r="C103" s="8"/>
      <c r="D103" s="8"/>
      <c r="E103" s="8"/>
      <c r="F103" s="8"/>
      <c r="G103" s="8"/>
      <c r="H103" s="8"/>
      <c r="I103" s="8"/>
      <c r="J103" s="8"/>
    </row>
    <row r="104" spans="2:10" x14ac:dyDescent="0.3">
      <c r="B104" s="242"/>
      <c r="C104" s="8"/>
      <c r="D104" s="8"/>
      <c r="E104" s="8"/>
      <c r="F104" s="8"/>
      <c r="G104" s="8"/>
      <c r="H104" s="8"/>
      <c r="I104" s="8"/>
      <c r="J104" s="8"/>
    </row>
    <row r="105" spans="2:10" x14ac:dyDescent="0.3">
      <c r="B105" s="242"/>
      <c r="C105" s="8"/>
      <c r="D105" s="8"/>
      <c r="E105" s="8"/>
      <c r="F105" s="8"/>
      <c r="G105" s="8"/>
      <c r="H105" s="8"/>
      <c r="I105" s="8"/>
      <c r="J105" s="8"/>
    </row>
    <row r="106" spans="2:10" x14ac:dyDescent="0.3">
      <c r="B106" s="242"/>
      <c r="C106" s="8"/>
      <c r="D106" s="8"/>
      <c r="E106" s="8"/>
      <c r="F106" s="8"/>
      <c r="G106" s="8"/>
      <c r="H106" s="8"/>
      <c r="I106" s="8"/>
      <c r="J106" s="8"/>
    </row>
    <row r="107" spans="2:10" x14ac:dyDescent="0.3">
      <c r="B107" s="242"/>
      <c r="C107" s="8"/>
      <c r="D107" s="8"/>
      <c r="E107" s="8"/>
      <c r="F107" s="8"/>
      <c r="G107" s="8"/>
      <c r="H107" s="8"/>
      <c r="I107" s="8"/>
      <c r="J107" s="8"/>
    </row>
    <row r="108" spans="2:10" x14ac:dyDescent="0.3">
      <c r="B108" s="242"/>
      <c r="C108" s="8"/>
      <c r="D108" s="8"/>
      <c r="E108" s="8"/>
      <c r="F108" s="8"/>
      <c r="G108" s="8"/>
      <c r="H108" s="8"/>
      <c r="I108" s="8"/>
      <c r="J108" s="8"/>
    </row>
    <row r="109" spans="2:10" x14ac:dyDescent="0.3">
      <c r="B109" s="242"/>
      <c r="C109" s="8"/>
      <c r="D109" s="8"/>
      <c r="E109" s="8"/>
      <c r="F109" s="8"/>
      <c r="G109" s="8"/>
      <c r="H109" s="8"/>
      <c r="I109" s="8"/>
      <c r="J109" s="8"/>
    </row>
    <row r="110" spans="2:10" x14ac:dyDescent="0.3">
      <c r="B110" s="242"/>
      <c r="C110" s="8"/>
      <c r="D110" s="8"/>
      <c r="E110" s="8"/>
      <c r="F110" s="8"/>
      <c r="G110" s="8"/>
      <c r="H110" s="8"/>
      <c r="I110" s="8"/>
      <c r="J110" s="8"/>
    </row>
    <row r="111" spans="2:10" x14ac:dyDescent="0.3">
      <c r="B111" s="242"/>
      <c r="C111" s="8"/>
      <c r="D111" s="8"/>
      <c r="E111" s="8"/>
      <c r="F111" s="8"/>
      <c r="G111" s="8"/>
      <c r="H111" s="8"/>
      <c r="I111" s="8"/>
      <c r="J111" s="8"/>
    </row>
    <row r="112" spans="2:10" x14ac:dyDescent="0.3">
      <c r="B112" s="242"/>
      <c r="C112" s="8"/>
      <c r="D112" s="8"/>
      <c r="E112" s="8"/>
      <c r="F112" s="8"/>
      <c r="G112" s="8"/>
      <c r="H112" s="8"/>
      <c r="I112" s="8"/>
      <c r="J112" s="8"/>
    </row>
    <row r="113" spans="2:10" x14ac:dyDescent="0.3">
      <c r="B113" s="242"/>
      <c r="C113" s="8"/>
      <c r="D113" s="8"/>
      <c r="E113" s="8"/>
      <c r="F113" s="8"/>
      <c r="G113" s="8"/>
      <c r="H113" s="8"/>
      <c r="I113" s="8"/>
      <c r="J113" s="8"/>
    </row>
    <row r="114" spans="2:10" x14ac:dyDescent="0.3">
      <c r="B114" s="242"/>
      <c r="C114" s="8"/>
      <c r="D114" s="8"/>
      <c r="E114" s="8"/>
      <c r="F114" s="8"/>
      <c r="G114" s="8"/>
      <c r="H114" s="8"/>
      <c r="I114" s="8"/>
      <c r="J114" s="8"/>
    </row>
    <row r="115" spans="2:10" x14ac:dyDescent="0.3">
      <c r="B115" s="242"/>
      <c r="C115" s="8"/>
      <c r="D115" s="8"/>
      <c r="E115" s="8"/>
      <c r="F115" s="8"/>
      <c r="G115" s="8"/>
      <c r="H115" s="8"/>
      <c r="I115" s="8"/>
      <c r="J115" s="8"/>
    </row>
    <row r="116" spans="2:10" x14ac:dyDescent="0.3">
      <c r="B116" s="242"/>
      <c r="C116" s="8"/>
      <c r="D116" s="8"/>
      <c r="E116" s="8"/>
      <c r="F116" s="8"/>
      <c r="G116" s="8"/>
      <c r="H116" s="8"/>
      <c r="I116" s="8"/>
      <c r="J116" s="8"/>
    </row>
    <row r="117" spans="2:10" x14ac:dyDescent="0.3">
      <c r="B117" s="242"/>
      <c r="C117" s="8"/>
      <c r="D117" s="8"/>
      <c r="E117" s="8"/>
      <c r="F117" s="8"/>
      <c r="G117" s="8"/>
      <c r="H117" s="8"/>
      <c r="I117" s="8"/>
      <c r="J117" s="8"/>
    </row>
    <row r="118" spans="2:10" x14ac:dyDescent="0.3">
      <c r="B118" s="242"/>
      <c r="C118" s="8"/>
      <c r="D118" s="8"/>
      <c r="E118" s="8"/>
      <c r="F118" s="8"/>
      <c r="G118" s="8"/>
      <c r="H118" s="8"/>
      <c r="I118" s="8"/>
      <c r="J118" s="8"/>
    </row>
    <row r="119" spans="2:10" x14ac:dyDescent="0.3">
      <c r="B119" s="242"/>
      <c r="C119" s="8"/>
      <c r="D119" s="8"/>
      <c r="E119" s="8"/>
      <c r="F119" s="8"/>
      <c r="G119" s="8"/>
      <c r="H119" s="8"/>
      <c r="I119" s="8"/>
      <c r="J119" s="8"/>
    </row>
    <row r="120" spans="2:10" x14ac:dyDescent="0.3">
      <c r="B120" s="242"/>
      <c r="C120" s="8"/>
      <c r="D120" s="8"/>
      <c r="E120" s="8"/>
      <c r="F120" s="8"/>
      <c r="G120" s="8"/>
      <c r="H120" s="8"/>
      <c r="I120" s="8"/>
      <c r="J120" s="8"/>
    </row>
    <row r="121" spans="2:10" x14ac:dyDescent="0.3">
      <c r="B121" s="242"/>
      <c r="C121" s="8"/>
      <c r="D121" s="8"/>
      <c r="E121" s="8"/>
      <c r="F121" s="8"/>
      <c r="G121" s="8"/>
      <c r="H121" s="8"/>
      <c r="I121" s="8"/>
      <c r="J121" s="8"/>
    </row>
    <row r="122" spans="2:10" x14ac:dyDescent="0.3">
      <c r="B122" s="242"/>
      <c r="C122" s="8"/>
      <c r="D122" s="8"/>
      <c r="E122" s="8"/>
      <c r="F122" s="8"/>
      <c r="G122" s="8"/>
      <c r="H122" s="8"/>
      <c r="I122" s="8"/>
      <c r="J122" s="8"/>
    </row>
    <row r="123" spans="2:10" x14ac:dyDescent="0.3">
      <c r="B123" s="242"/>
      <c r="C123" s="8"/>
      <c r="D123" s="8"/>
      <c r="E123" s="8"/>
      <c r="F123" s="8"/>
      <c r="G123" s="8"/>
      <c r="H123" s="8"/>
      <c r="I123" s="8"/>
      <c r="J123" s="8"/>
    </row>
    <row r="124" spans="2:10" x14ac:dyDescent="0.3">
      <c r="B124" s="242"/>
      <c r="C124" s="8"/>
      <c r="D124" s="8"/>
      <c r="E124" s="8"/>
      <c r="F124" s="8"/>
      <c r="G124" s="8"/>
      <c r="H124" s="8"/>
      <c r="I124" s="8"/>
      <c r="J124" s="8"/>
    </row>
    <row r="125" spans="2:10" x14ac:dyDescent="0.3">
      <c r="B125" s="242"/>
      <c r="C125" s="8"/>
      <c r="D125" s="8"/>
      <c r="E125" s="8"/>
      <c r="F125" s="8"/>
      <c r="G125" s="8"/>
      <c r="H125" s="8"/>
      <c r="I125" s="8"/>
      <c r="J125" s="8"/>
    </row>
    <row r="126" spans="2:10" x14ac:dyDescent="0.3">
      <c r="B126" s="242"/>
      <c r="C126" s="8"/>
      <c r="D126" s="8"/>
      <c r="E126" s="8"/>
      <c r="F126" s="8"/>
      <c r="G126" s="8"/>
      <c r="H126" s="8"/>
      <c r="I126" s="8"/>
      <c r="J126" s="8"/>
    </row>
    <row r="127" spans="2:10" x14ac:dyDescent="0.3">
      <c r="B127" s="242"/>
      <c r="C127" s="8"/>
      <c r="D127" s="8"/>
      <c r="E127" s="8"/>
      <c r="F127" s="8"/>
      <c r="G127" s="8"/>
      <c r="H127" s="8"/>
      <c r="I127" s="8"/>
      <c r="J127" s="8"/>
    </row>
    <row r="128" spans="2:10" x14ac:dyDescent="0.3">
      <c r="B128" s="242"/>
      <c r="C128" s="8"/>
      <c r="D128" s="8"/>
      <c r="E128" s="8"/>
      <c r="F128" s="8"/>
      <c r="G128" s="8"/>
      <c r="H128" s="8"/>
      <c r="I128" s="8"/>
      <c r="J128" s="8"/>
    </row>
    <row r="129" spans="2:10" x14ac:dyDescent="0.3">
      <c r="B129" s="242"/>
      <c r="C129" s="8"/>
      <c r="D129" s="8"/>
      <c r="E129" s="8"/>
      <c r="F129" s="8"/>
      <c r="G129" s="8"/>
      <c r="H129" s="8"/>
      <c r="I129" s="8"/>
      <c r="J129" s="8"/>
    </row>
    <row r="130" spans="2:10" x14ac:dyDescent="0.3">
      <c r="B130" s="242" t="s">
        <v>688</v>
      </c>
      <c r="C130" s="8"/>
      <c r="D130" s="8"/>
      <c r="E130" s="8"/>
      <c r="F130" s="8"/>
      <c r="G130" s="8"/>
      <c r="H130" s="8"/>
      <c r="I130" s="8"/>
      <c r="J130" s="8"/>
    </row>
    <row r="131" spans="2:10" x14ac:dyDescent="0.3">
      <c r="B131" s="913" t="s">
        <v>471</v>
      </c>
      <c r="C131" s="913"/>
      <c r="D131" s="913"/>
      <c r="E131" s="913"/>
      <c r="F131" s="913"/>
      <c r="G131" s="913"/>
      <c r="H131" s="913"/>
      <c r="I131" s="913"/>
      <c r="J131" s="239" t="e">
        <f>AVERAGE(J6:J130)</f>
        <v>#DIV/0!</v>
      </c>
    </row>
    <row r="132" spans="2:10" x14ac:dyDescent="0.3">
      <c r="B132" s="770" t="s">
        <v>1168</v>
      </c>
      <c r="C132" s="770"/>
      <c r="D132" s="770"/>
      <c r="E132" s="770"/>
      <c r="F132" s="770"/>
      <c r="G132" s="770"/>
      <c r="H132" s="770"/>
      <c r="I132" s="770"/>
      <c r="J132" s="67"/>
    </row>
    <row r="133" spans="2:10" ht="15" thickBot="1" x14ac:dyDescent="0.35"/>
    <row r="134" spans="2:10" x14ac:dyDescent="0.3">
      <c r="B134" s="230" t="s">
        <v>697</v>
      </c>
      <c r="C134" s="153"/>
      <c r="D134" s="153"/>
      <c r="E134" s="153"/>
      <c r="F134" s="153"/>
      <c r="G134" s="153"/>
      <c r="H134" s="153"/>
      <c r="I134" s="153"/>
      <c r="J134" s="154"/>
    </row>
    <row r="135" spans="2:10" x14ac:dyDescent="0.3">
      <c r="B135" s="804"/>
      <c r="C135" s="764"/>
      <c r="D135" s="764"/>
      <c r="E135" s="764"/>
      <c r="F135" s="764"/>
      <c r="G135" s="764"/>
      <c r="H135" s="764"/>
      <c r="I135" s="764"/>
      <c r="J135" s="765"/>
    </row>
    <row r="136" spans="2:10" x14ac:dyDescent="0.3">
      <c r="B136" s="804"/>
      <c r="C136" s="764"/>
      <c r="D136" s="764"/>
      <c r="E136" s="764"/>
      <c r="F136" s="764"/>
      <c r="G136" s="764"/>
      <c r="H136" s="764"/>
      <c r="I136" s="764"/>
      <c r="J136" s="765"/>
    </row>
    <row r="137" spans="2:10" x14ac:dyDescent="0.3">
      <c r="B137" s="804"/>
      <c r="C137" s="764"/>
      <c r="D137" s="764"/>
      <c r="E137" s="764"/>
      <c r="F137" s="764"/>
      <c r="G137" s="764"/>
      <c r="H137" s="764"/>
      <c r="I137" s="764"/>
      <c r="J137" s="765"/>
    </row>
    <row r="138" spans="2:10" x14ac:dyDescent="0.3">
      <c r="B138" s="804"/>
      <c r="C138" s="764"/>
      <c r="D138" s="764"/>
      <c r="E138" s="764"/>
      <c r="F138" s="764"/>
      <c r="G138" s="764"/>
      <c r="H138" s="764"/>
      <c r="I138" s="764"/>
      <c r="J138" s="765"/>
    </row>
    <row r="139" spans="2:10" x14ac:dyDescent="0.3">
      <c r="B139" s="804"/>
      <c r="C139" s="764"/>
      <c r="D139" s="764"/>
      <c r="E139" s="764"/>
      <c r="F139" s="764"/>
      <c r="G139" s="764"/>
      <c r="H139" s="764"/>
      <c r="I139" s="764"/>
      <c r="J139" s="765"/>
    </row>
    <row r="140" spans="2:10" x14ac:dyDescent="0.3">
      <c r="B140" s="804"/>
      <c r="C140" s="764"/>
      <c r="D140" s="764"/>
      <c r="E140" s="764"/>
      <c r="F140" s="764"/>
      <c r="G140" s="764"/>
      <c r="H140" s="764"/>
      <c r="I140" s="764"/>
      <c r="J140" s="765"/>
    </row>
    <row r="141" spans="2:10" x14ac:dyDescent="0.3">
      <c r="B141" s="804"/>
      <c r="C141" s="764"/>
      <c r="D141" s="764"/>
      <c r="E141" s="764"/>
      <c r="F141" s="764"/>
      <c r="G141" s="764"/>
      <c r="H141" s="764"/>
      <c r="I141" s="764"/>
      <c r="J141" s="765"/>
    </row>
    <row r="142" spans="2:10" x14ac:dyDescent="0.3">
      <c r="B142" s="804"/>
      <c r="C142" s="764"/>
      <c r="D142" s="764"/>
      <c r="E142" s="764"/>
      <c r="F142" s="764"/>
      <c r="G142" s="764"/>
      <c r="H142" s="764"/>
      <c r="I142" s="764"/>
      <c r="J142" s="765"/>
    </row>
    <row r="143" spans="2:10" x14ac:dyDescent="0.3">
      <c r="B143" s="804"/>
      <c r="C143" s="764"/>
      <c r="D143" s="764"/>
      <c r="E143" s="764"/>
      <c r="F143" s="764"/>
      <c r="G143" s="764"/>
      <c r="H143" s="764"/>
      <c r="I143" s="764"/>
      <c r="J143" s="765"/>
    </row>
    <row r="144" spans="2:10" x14ac:dyDescent="0.3">
      <c r="B144" s="804"/>
      <c r="C144" s="764"/>
      <c r="D144" s="764"/>
      <c r="E144" s="764"/>
      <c r="F144" s="764"/>
      <c r="G144" s="764"/>
      <c r="H144" s="764"/>
      <c r="I144" s="764"/>
      <c r="J144" s="765"/>
    </row>
    <row r="145" spans="2:10" x14ac:dyDescent="0.3">
      <c r="B145" s="804"/>
      <c r="C145" s="764"/>
      <c r="D145" s="764"/>
      <c r="E145" s="764"/>
      <c r="F145" s="764"/>
      <c r="G145" s="764"/>
      <c r="H145" s="764"/>
      <c r="I145" s="764"/>
      <c r="J145" s="765"/>
    </row>
    <row r="146" spans="2:10" ht="15" thickBot="1" x14ac:dyDescent="0.35">
      <c r="B146" s="805"/>
      <c r="C146" s="755"/>
      <c r="D146" s="755"/>
      <c r="E146" s="755"/>
      <c r="F146" s="755"/>
      <c r="G146" s="755"/>
      <c r="H146" s="755"/>
      <c r="I146" s="755"/>
      <c r="J146" s="756"/>
    </row>
  </sheetData>
  <mergeCells count="3">
    <mergeCell ref="B131:I131"/>
    <mergeCell ref="B132:I132"/>
    <mergeCell ref="B135:J146"/>
  </mergeCells>
  <dataValidations count="1">
    <dataValidation type="list" allowBlank="1" showInputMessage="1" showErrorMessage="1" sqref="J132" xr:uid="{00000000-0002-0000-3500-000000000000}">
      <formula1>"V"</formula1>
    </dataValidation>
  </dataValidations>
  <pageMargins left="0.7" right="0.7" top="0.75" bottom="0.75" header="0.3" footer="0.3"/>
  <pageSetup paperSize="9" orientation="landscape" horizontalDpi="0" verticalDpi="0"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rgb="FF002060"/>
  </sheetPr>
  <dimension ref="B3:AA38"/>
  <sheetViews>
    <sheetView showGridLines="0" workbookViewId="0"/>
  </sheetViews>
  <sheetFormatPr defaultColWidth="9.109375" defaultRowHeight="14.4" x14ac:dyDescent="0.3"/>
  <cols>
    <col min="1" max="1" width="2" customWidth="1"/>
    <col min="2" max="2" width="5.6640625" style="22" customWidth="1"/>
    <col min="3" max="3" width="11" bestFit="1" customWidth="1"/>
    <col min="4" max="4" width="15.88671875" customWidth="1"/>
    <col min="5" max="5" width="5.88671875" style="62" bestFit="1" customWidth="1"/>
    <col min="6" max="6" width="21.6640625" customWidth="1"/>
    <col min="7" max="7" width="8.6640625" customWidth="1"/>
    <col min="8" max="27" width="4.6640625" customWidth="1"/>
  </cols>
  <sheetData>
    <row r="3" spans="2:27" x14ac:dyDescent="0.3">
      <c r="B3" s="109" t="s">
        <v>1183</v>
      </c>
    </row>
    <row r="4" spans="2:27" x14ac:dyDescent="0.3">
      <c r="B4" s="109"/>
    </row>
    <row r="5" spans="2:27" s="62" customFormat="1" x14ac:dyDescent="0.3">
      <c r="B5" s="758" t="s">
        <v>287</v>
      </c>
      <c r="C5" s="757" t="s">
        <v>700</v>
      </c>
      <c r="D5" s="757" t="s">
        <v>680</v>
      </c>
      <c r="E5" s="758" t="s">
        <v>771</v>
      </c>
      <c r="F5" s="757" t="s">
        <v>772</v>
      </c>
      <c r="G5" s="758" t="s">
        <v>811</v>
      </c>
      <c r="H5" s="757" t="s">
        <v>815</v>
      </c>
      <c r="I5" s="757"/>
      <c r="J5" s="757"/>
      <c r="K5" s="757"/>
      <c r="L5" s="757"/>
      <c r="M5" s="757"/>
      <c r="N5" s="757"/>
      <c r="O5" s="757"/>
      <c r="P5" s="757"/>
      <c r="Q5" s="757"/>
      <c r="R5" s="757"/>
      <c r="S5" s="757"/>
      <c r="T5" s="757"/>
      <c r="U5" s="757"/>
      <c r="V5" s="757"/>
      <c r="W5" s="757"/>
      <c r="X5" s="757"/>
      <c r="Y5" s="757"/>
      <c r="Z5" s="757"/>
      <c r="AA5" s="757"/>
    </row>
    <row r="6" spans="2:27" s="62" customFormat="1" x14ac:dyDescent="0.3">
      <c r="B6" s="867"/>
      <c r="C6" s="757"/>
      <c r="D6" s="757"/>
      <c r="E6" s="867"/>
      <c r="F6" s="757"/>
      <c r="G6" s="867"/>
      <c r="H6" s="757" t="s">
        <v>348</v>
      </c>
      <c r="I6" s="757"/>
      <c r="J6" s="757"/>
      <c r="K6" s="757"/>
      <c r="L6" s="757"/>
      <c r="M6" s="757"/>
      <c r="N6" s="757"/>
      <c r="O6" s="757"/>
      <c r="P6" s="757"/>
      <c r="Q6" s="757"/>
      <c r="R6" s="757" t="s">
        <v>677</v>
      </c>
      <c r="S6" s="757"/>
      <c r="T6" s="757"/>
      <c r="U6" s="757"/>
      <c r="V6" s="757"/>
      <c r="W6" s="757"/>
      <c r="X6" s="757"/>
      <c r="Y6" s="757"/>
      <c r="Z6" s="757"/>
      <c r="AA6" s="757"/>
    </row>
    <row r="7" spans="2:27" s="62" customFormat="1" x14ac:dyDescent="0.3">
      <c r="B7" s="867"/>
      <c r="C7" s="758"/>
      <c r="D7" s="758"/>
      <c r="E7" s="867"/>
      <c r="F7" s="758"/>
      <c r="G7" s="759"/>
      <c r="H7" s="463" t="s">
        <v>262</v>
      </c>
      <c r="I7" s="463" t="s">
        <v>816</v>
      </c>
      <c r="J7" s="463" t="s">
        <v>817</v>
      </c>
      <c r="K7" s="463" t="s">
        <v>264</v>
      </c>
      <c r="L7" s="463" t="s">
        <v>818</v>
      </c>
      <c r="M7" s="463" t="s">
        <v>819</v>
      </c>
      <c r="N7" s="463" t="s">
        <v>266</v>
      </c>
      <c r="O7" s="463" t="s">
        <v>820</v>
      </c>
      <c r="P7" s="463" t="s">
        <v>821</v>
      </c>
      <c r="Q7" s="463" t="s">
        <v>822</v>
      </c>
      <c r="R7" s="463" t="s">
        <v>262</v>
      </c>
      <c r="S7" s="463" t="s">
        <v>816</v>
      </c>
      <c r="T7" s="463" t="s">
        <v>817</v>
      </c>
      <c r="U7" s="463" t="s">
        <v>818</v>
      </c>
      <c r="V7" s="463" t="s">
        <v>264</v>
      </c>
      <c r="W7" s="463" t="s">
        <v>819</v>
      </c>
      <c r="X7" s="463" t="s">
        <v>266</v>
      </c>
      <c r="Y7" s="463" t="s">
        <v>820</v>
      </c>
      <c r="Z7" s="463" t="s">
        <v>821</v>
      </c>
      <c r="AA7" s="463" t="s">
        <v>822</v>
      </c>
    </row>
    <row r="8" spans="2:27" x14ac:dyDescent="0.3">
      <c r="B8" s="6">
        <v>1</v>
      </c>
      <c r="C8" s="6"/>
      <c r="D8" s="8"/>
      <c r="E8" s="6"/>
      <c r="F8" s="8"/>
      <c r="G8" s="8"/>
      <c r="H8" s="8"/>
      <c r="I8" s="8"/>
      <c r="J8" s="8"/>
      <c r="K8" s="8"/>
      <c r="L8" s="8"/>
      <c r="M8" s="8"/>
      <c r="N8" s="8"/>
      <c r="O8" s="8"/>
      <c r="P8" s="8"/>
      <c r="Q8" s="8"/>
      <c r="R8" s="466" t="e">
        <f>H8/$G8</f>
        <v>#DIV/0!</v>
      </c>
      <c r="S8" s="466" t="e">
        <f t="shared" ref="S8:AA8" si="0">I8/$G8</f>
        <v>#DIV/0!</v>
      </c>
      <c r="T8" s="466" t="e">
        <f t="shared" si="0"/>
        <v>#DIV/0!</v>
      </c>
      <c r="U8" s="466" t="e">
        <f t="shared" si="0"/>
        <v>#DIV/0!</v>
      </c>
      <c r="V8" s="466" t="e">
        <f t="shared" si="0"/>
        <v>#DIV/0!</v>
      </c>
      <c r="W8" s="466" t="e">
        <f t="shared" si="0"/>
        <v>#DIV/0!</v>
      </c>
      <c r="X8" s="466" t="e">
        <f t="shared" si="0"/>
        <v>#DIV/0!</v>
      </c>
      <c r="Y8" s="466" t="e">
        <f t="shared" si="0"/>
        <v>#DIV/0!</v>
      </c>
      <c r="Z8" s="466" t="e">
        <f t="shared" si="0"/>
        <v>#DIV/0!</v>
      </c>
      <c r="AA8" s="466" t="e">
        <f t="shared" si="0"/>
        <v>#DIV/0!</v>
      </c>
    </row>
    <row r="9" spans="2:27" x14ac:dyDescent="0.3">
      <c r="B9" s="6">
        <v>2</v>
      </c>
      <c r="C9" s="6"/>
      <c r="D9" s="8"/>
      <c r="E9" s="6"/>
      <c r="F9" s="8"/>
      <c r="G9" s="8"/>
      <c r="H9" s="8"/>
      <c r="I9" s="8"/>
      <c r="J9" s="8"/>
      <c r="K9" s="8"/>
      <c r="L9" s="8"/>
      <c r="M9" s="8"/>
      <c r="N9" s="8"/>
      <c r="O9" s="8"/>
      <c r="P9" s="8"/>
      <c r="Q9" s="8"/>
      <c r="R9" s="466" t="e">
        <f t="shared" ref="R9:R18" si="1">H9/$G9</f>
        <v>#DIV/0!</v>
      </c>
      <c r="S9" s="466" t="e">
        <f t="shared" ref="S9:S18" si="2">I9/$G9</f>
        <v>#DIV/0!</v>
      </c>
      <c r="T9" s="466" t="e">
        <f t="shared" ref="T9:T18" si="3">J9/$G9</f>
        <v>#DIV/0!</v>
      </c>
      <c r="U9" s="466" t="e">
        <f t="shared" ref="U9:U18" si="4">K9/$G9</f>
        <v>#DIV/0!</v>
      </c>
      <c r="V9" s="466" t="e">
        <f t="shared" ref="V9:V18" si="5">L9/$G9</f>
        <v>#DIV/0!</v>
      </c>
      <c r="W9" s="466" t="e">
        <f t="shared" ref="W9:W18" si="6">M9/$G9</f>
        <v>#DIV/0!</v>
      </c>
      <c r="X9" s="466" t="e">
        <f t="shared" ref="X9:X18" si="7">N9/$G9</f>
        <v>#DIV/0!</v>
      </c>
      <c r="Y9" s="466" t="e">
        <f t="shared" ref="Y9:Y18" si="8">O9/$G9</f>
        <v>#DIV/0!</v>
      </c>
      <c r="Z9" s="466" t="e">
        <f t="shared" ref="Z9:Z18" si="9">P9/$G9</f>
        <v>#DIV/0!</v>
      </c>
      <c r="AA9" s="466" t="e">
        <f t="shared" ref="AA9:AA18" si="10">Q9/$G9</f>
        <v>#DIV/0!</v>
      </c>
    </row>
    <row r="10" spans="2:27" x14ac:dyDescent="0.3">
      <c r="B10" s="6">
        <v>3</v>
      </c>
      <c r="C10" s="6"/>
      <c r="D10" s="8"/>
      <c r="E10" s="6"/>
      <c r="F10" s="8"/>
      <c r="G10" s="8"/>
      <c r="H10" s="8"/>
      <c r="I10" s="8"/>
      <c r="J10" s="8"/>
      <c r="K10" s="8"/>
      <c r="L10" s="8"/>
      <c r="M10" s="8"/>
      <c r="N10" s="8"/>
      <c r="O10" s="8"/>
      <c r="P10" s="8"/>
      <c r="Q10" s="8"/>
      <c r="R10" s="466" t="e">
        <f t="shared" si="1"/>
        <v>#DIV/0!</v>
      </c>
      <c r="S10" s="466" t="e">
        <f t="shared" si="2"/>
        <v>#DIV/0!</v>
      </c>
      <c r="T10" s="466" t="e">
        <f t="shared" si="3"/>
        <v>#DIV/0!</v>
      </c>
      <c r="U10" s="466" t="e">
        <f t="shared" si="4"/>
        <v>#DIV/0!</v>
      </c>
      <c r="V10" s="466" t="e">
        <f t="shared" si="5"/>
        <v>#DIV/0!</v>
      </c>
      <c r="W10" s="466" t="e">
        <f t="shared" si="6"/>
        <v>#DIV/0!</v>
      </c>
      <c r="X10" s="466" t="e">
        <f t="shared" si="7"/>
        <v>#DIV/0!</v>
      </c>
      <c r="Y10" s="466" t="e">
        <f t="shared" si="8"/>
        <v>#DIV/0!</v>
      </c>
      <c r="Z10" s="466" t="e">
        <f t="shared" si="9"/>
        <v>#DIV/0!</v>
      </c>
      <c r="AA10" s="466" t="e">
        <f t="shared" si="10"/>
        <v>#DIV/0!</v>
      </c>
    </row>
    <row r="11" spans="2:27" x14ac:dyDescent="0.3">
      <c r="B11" s="6">
        <v>4</v>
      </c>
      <c r="C11" s="6"/>
      <c r="D11" s="8"/>
      <c r="E11" s="6"/>
      <c r="F11" s="8"/>
      <c r="G11" s="8"/>
      <c r="H11" s="8"/>
      <c r="I11" s="8"/>
      <c r="J11" s="8"/>
      <c r="K11" s="8"/>
      <c r="L11" s="8"/>
      <c r="M11" s="8"/>
      <c r="N11" s="8"/>
      <c r="O11" s="8"/>
      <c r="P11" s="8"/>
      <c r="Q11" s="8"/>
      <c r="R11" s="466" t="e">
        <f t="shared" si="1"/>
        <v>#DIV/0!</v>
      </c>
      <c r="S11" s="466" t="e">
        <f t="shared" si="2"/>
        <v>#DIV/0!</v>
      </c>
      <c r="T11" s="466" t="e">
        <f t="shared" si="3"/>
        <v>#DIV/0!</v>
      </c>
      <c r="U11" s="466" t="e">
        <f t="shared" si="4"/>
        <v>#DIV/0!</v>
      </c>
      <c r="V11" s="466" t="e">
        <f t="shared" si="5"/>
        <v>#DIV/0!</v>
      </c>
      <c r="W11" s="466" t="e">
        <f t="shared" si="6"/>
        <v>#DIV/0!</v>
      </c>
      <c r="X11" s="466" t="e">
        <f t="shared" si="7"/>
        <v>#DIV/0!</v>
      </c>
      <c r="Y11" s="466" t="e">
        <f t="shared" si="8"/>
        <v>#DIV/0!</v>
      </c>
      <c r="Z11" s="466" t="e">
        <f t="shared" si="9"/>
        <v>#DIV/0!</v>
      </c>
      <c r="AA11" s="466" t="e">
        <f t="shared" si="10"/>
        <v>#DIV/0!</v>
      </c>
    </row>
    <row r="12" spans="2:27" x14ac:dyDescent="0.3">
      <c r="B12" s="6">
        <v>5</v>
      </c>
      <c r="C12" s="6"/>
      <c r="D12" s="8"/>
      <c r="E12" s="6"/>
      <c r="F12" s="8"/>
      <c r="G12" s="8"/>
      <c r="H12" s="8"/>
      <c r="I12" s="8"/>
      <c r="J12" s="8"/>
      <c r="K12" s="8"/>
      <c r="L12" s="8"/>
      <c r="M12" s="8"/>
      <c r="N12" s="8"/>
      <c r="O12" s="8"/>
      <c r="P12" s="8"/>
      <c r="Q12" s="8"/>
      <c r="R12" s="466" t="e">
        <f t="shared" si="1"/>
        <v>#DIV/0!</v>
      </c>
      <c r="S12" s="466" t="e">
        <f t="shared" si="2"/>
        <v>#DIV/0!</v>
      </c>
      <c r="T12" s="466" t="e">
        <f t="shared" si="3"/>
        <v>#DIV/0!</v>
      </c>
      <c r="U12" s="466" t="e">
        <f t="shared" si="4"/>
        <v>#DIV/0!</v>
      </c>
      <c r="V12" s="466" t="e">
        <f t="shared" si="5"/>
        <v>#DIV/0!</v>
      </c>
      <c r="W12" s="466" t="e">
        <f t="shared" si="6"/>
        <v>#DIV/0!</v>
      </c>
      <c r="X12" s="466" t="e">
        <f t="shared" si="7"/>
        <v>#DIV/0!</v>
      </c>
      <c r="Y12" s="466" t="e">
        <f t="shared" si="8"/>
        <v>#DIV/0!</v>
      </c>
      <c r="Z12" s="466" t="e">
        <f t="shared" si="9"/>
        <v>#DIV/0!</v>
      </c>
      <c r="AA12" s="466" t="e">
        <f t="shared" si="10"/>
        <v>#DIV/0!</v>
      </c>
    </row>
    <row r="13" spans="2:27" x14ac:dyDescent="0.3">
      <c r="B13" s="6">
        <v>6</v>
      </c>
      <c r="C13" s="6"/>
      <c r="D13" s="8"/>
      <c r="E13" s="6"/>
      <c r="F13" s="8"/>
      <c r="G13" s="8"/>
      <c r="H13" s="8"/>
      <c r="I13" s="8"/>
      <c r="J13" s="8"/>
      <c r="K13" s="8"/>
      <c r="L13" s="8"/>
      <c r="M13" s="8"/>
      <c r="N13" s="8"/>
      <c r="O13" s="8"/>
      <c r="P13" s="8"/>
      <c r="Q13" s="8"/>
      <c r="R13" s="466" t="e">
        <f t="shared" si="1"/>
        <v>#DIV/0!</v>
      </c>
      <c r="S13" s="466" t="e">
        <f t="shared" si="2"/>
        <v>#DIV/0!</v>
      </c>
      <c r="T13" s="466" t="e">
        <f t="shared" si="3"/>
        <v>#DIV/0!</v>
      </c>
      <c r="U13" s="466" t="e">
        <f t="shared" si="4"/>
        <v>#DIV/0!</v>
      </c>
      <c r="V13" s="466" t="e">
        <f t="shared" si="5"/>
        <v>#DIV/0!</v>
      </c>
      <c r="W13" s="466" t="e">
        <f t="shared" si="6"/>
        <v>#DIV/0!</v>
      </c>
      <c r="X13" s="466" t="e">
        <f t="shared" si="7"/>
        <v>#DIV/0!</v>
      </c>
      <c r="Y13" s="466" t="e">
        <f t="shared" si="8"/>
        <v>#DIV/0!</v>
      </c>
      <c r="Z13" s="466" t="e">
        <f t="shared" si="9"/>
        <v>#DIV/0!</v>
      </c>
      <c r="AA13" s="466" t="e">
        <f t="shared" si="10"/>
        <v>#DIV/0!</v>
      </c>
    </row>
    <row r="14" spans="2:27" x14ac:dyDescent="0.3">
      <c r="B14" s="6">
        <v>7</v>
      </c>
      <c r="C14" s="6"/>
      <c r="D14" s="8"/>
      <c r="E14" s="6"/>
      <c r="F14" s="8"/>
      <c r="G14" s="8"/>
      <c r="H14" s="8"/>
      <c r="I14" s="8"/>
      <c r="J14" s="8"/>
      <c r="K14" s="8"/>
      <c r="L14" s="8"/>
      <c r="M14" s="8"/>
      <c r="N14" s="8"/>
      <c r="O14" s="8"/>
      <c r="P14" s="8"/>
      <c r="Q14" s="8"/>
      <c r="R14" s="466" t="e">
        <f t="shared" si="1"/>
        <v>#DIV/0!</v>
      </c>
      <c r="S14" s="466" t="e">
        <f t="shared" si="2"/>
        <v>#DIV/0!</v>
      </c>
      <c r="T14" s="466" t="e">
        <f t="shared" si="3"/>
        <v>#DIV/0!</v>
      </c>
      <c r="U14" s="466" t="e">
        <f t="shared" si="4"/>
        <v>#DIV/0!</v>
      </c>
      <c r="V14" s="466" t="e">
        <f t="shared" si="5"/>
        <v>#DIV/0!</v>
      </c>
      <c r="W14" s="466" t="e">
        <f t="shared" si="6"/>
        <v>#DIV/0!</v>
      </c>
      <c r="X14" s="466" t="e">
        <f t="shared" si="7"/>
        <v>#DIV/0!</v>
      </c>
      <c r="Y14" s="466" t="e">
        <f t="shared" si="8"/>
        <v>#DIV/0!</v>
      </c>
      <c r="Z14" s="466" t="e">
        <f t="shared" si="9"/>
        <v>#DIV/0!</v>
      </c>
      <c r="AA14" s="466" t="e">
        <f t="shared" si="10"/>
        <v>#DIV/0!</v>
      </c>
    </row>
    <row r="15" spans="2:27" x14ac:dyDescent="0.3">
      <c r="B15" s="6">
        <v>8</v>
      </c>
      <c r="C15" s="6"/>
      <c r="D15" s="8"/>
      <c r="E15" s="6"/>
      <c r="F15" s="8"/>
      <c r="G15" s="8"/>
      <c r="H15" s="8"/>
      <c r="I15" s="8"/>
      <c r="J15" s="8"/>
      <c r="K15" s="8"/>
      <c r="L15" s="8"/>
      <c r="M15" s="8"/>
      <c r="N15" s="8"/>
      <c r="O15" s="8"/>
      <c r="P15" s="8"/>
      <c r="Q15" s="8"/>
      <c r="R15" s="466" t="e">
        <f t="shared" si="1"/>
        <v>#DIV/0!</v>
      </c>
      <c r="S15" s="466" t="e">
        <f t="shared" si="2"/>
        <v>#DIV/0!</v>
      </c>
      <c r="T15" s="466" t="e">
        <f t="shared" si="3"/>
        <v>#DIV/0!</v>
      </c>
      <c r="U15" s="466" t="e">
        <f t="shared" si="4"/>
        <v>#DIV/0!</v>
      </c>
      <c r="V15" s="466" t="e">
        <f t="shared" si="5"/>
        <v>#DIV/0!</v>
      </c>
      <c r="W15" s="466" t="e">
        <f t="shared" si="6"/>
        <v>#DIV/0!</v>
      </c>
      <c r="X15" s="466" t="e">
        <f t="shared" si="7"/>
        <v>#DIV/0!</v>
      </c>
      <c r="Y15" s="466" t="e">
        <f t="shared" si="8"/>
        <v>#DIV/0!</v>
      </c>
      <c r="Z15" s="466" t="e">
        <f t="shared" si="9"/>
        <v>#DIV/0!</v>
      </c>
      <c r="AA15" s="466" t="e">
        <f t="shared" si="10"/>
        <v>#DIV/0!</v>
      </c>
    </row>
    <row r="16" spans="2:27" x14ac:dyDescent="0.3">
      <c r="B16" s="6">
        <v>9</v>
      </c>
      <c r="C16" s="6"/>
      <c r="D16" s="8"/>
      <c r="E16" s="6"/>
      <c r="F16" s="8"/>
      <c r="G16" s="8"/>
      <c r="H16" s="8"/>
      <c r="I16" s="8"/>
      <c r="J16" s="8"/>
      <c r="K16" s="8"/>
      <c r="L16" s="8"/>
      <c r="M16" s="8"/>
      <c r="N16" s="8"/>
      <c r="O16" s="8"/>
      <c r="P16" s="8"/>
      <c r="Q16" s="8"/>
      <c r="R16" s="466" t="e">
        <f t="shared" si="1"/>
        <v>#DIV/0!</v>
      </c>
      <c r="S16" s="466" t="e">
        <f t="shared" si="2"/>
        <v>#DIV/0!</v>
      </c>
      <c r="T16" s="466" t="e">
        <f t="shared" si="3"/>
        <v>#DIV/0!</v>
      </c>
      <c r="U16" s="466" t="e">
        <f t="shared" si="4"/>
        <v>#DIV/0!</v>
      </c>
      <c r="V16" s="466" t="e">
        <f t="shared" si="5"/>
        <v>#DIV/0!</v>
      </c>
      <c r="W16" s="466" t="e">
        <f t="shared" si="6"/>
        <v>#DIV/0!</v>
      </c>
      <c r="X16" s="466" t="e">
        <f t="shared" si="7"/>
        <v>#DIV/0!</v>
      </c>
      <c r="Y16" s="466" t="e">
        <f t="shared" si="8"/>
        <v>#DIV/0!</v>
      </c>
      <c r="Z16" s="466" t="e">
        <f t="shared" si="9"/>
        <v>#DIV/0!</v>
      </c>
      <c r="AA16" s="466" t="e">
        <f t="shared" si="10"/>
        <v>#DIV/0!</v>
      </c>
    </row>
    <row r="17" spans="2:27" x14ac:dyDescent="0.3">
      <c r="B17" s="6">
        <v>10</v>
      </c>
      <c r="C17" s="6"/>
      <c r="D17" s="8"/>
      <c r="E17" s="6"/>
      <c r="F17" s="8"/>
      <c r="G17" s="8"/>
      <c r="H17" s="8"/>
      <c r="I17" s="8"/>
      <c r="J17" s="8"/>
      <c r="K17" s="8"/>
      <c r="L17" s="8"/>
      <c r="M17" s="8"/>
      <c r="N17" s="8"/>
      <c r="O17" s="8"/>
      <c r="P17" s="8"/>
      <c r="Q17" s="8"/>
      <c r="R17" s="466" t="e">
        <f t="shared" si="1"/>
        <v>#DIV/0!</v>
      </c>
      <c r="S17" s="466" t="e">
        <f t="shared" si="2"/>
        <v>#DIV/0!</v>
      </c>
      <c r="T17" s="466" t="e">
        <f t="shared" si="3"/>
        <v>#DIV/0!</v>
      </c>
      <c r="U17" s="466" t="e">
        <f t="shared" si="4"/>
        <v>#DIV/0!</v>
      </c>
      <c r="V17" s="466" t="e">
        <f t="shared" si="5"/>
        <v>#DIV/0!</v>
      </c>
      <c r="W17" s="466" t="e">
        <f t="shared" si="6"/>
        <v>#DIV/0!</v>
      </c>
      <c r="X17" s="466" t="e">
        <f t="shared" si="7"/>
        <v>#DIV/0!</v>
      </c>
      <c r="Y17" s="466" t="e">
        <f t="shared" si="8"/>
        <v>#DIV/0!</v>
      </c>
      <c r="Z17" s="466" t="e">
        <f t="shared" si="9"/>
        <v>#DIV/0!</v>
      </c>
      <c r="AA17" s="466" t="e">
        <f t="shared" si="10"/>
        <v>#DIV/0!</v>
      </c>
    </row>
    <row r="18" spans="2:27" x14ac:dyDescent="0.3">
      <c r="B18" s="6">
        <v>11</v>
      </c>
      <c r="C18" s="6"/>
      <c r="D18" s="8"/>
      <c r="E18" s="6"/>
      <c r="F18" s="8"/>
      <c r="G18" s="8"/>
      <c r="H18" s="8"/>
      <c r="I18" s="8"/>
      <c r="J18" s="8"/>
      <c r="K18" s="8"/>
      <c r="L18" s="8"/>
      <c r="M18" s="8"/>
      <c r="N18" s="8"/>
      <c r="O18" s="8"/>
      <c r="P18" s="8"/>
      <c r="Q18" s="8"/>
      <c r="R18" s="466" t="e">
        <f t="shared" si="1"/>
        <v>#DIV/0!</v>
      </c>
      <c r="S18" s="466" t="e">
        <f t="shared" si="2"/>
        <v>#DIV/0!</v>
      </c>
      <c r="T18" s="466" t="e">
        <f t="shared" si="3"/>
        <v>#DIV/0!</v>
      </c>
      <c r="U18" s="466" t="e">
        <f t="shared" si="4"/>
        <v>#DIV/0!</v>
      </c>
      <c r="V18" s="466" t="e">
        <f t="shared" si="5"/>
        <v>#DIV/0!</v>
      </c>
      <c r="W18" s="466" t="e">
        <f t="shared" si="6"/>
        <v>#DIV/0!</v>
      </c>
      <c r="X18" s="466" t="e">
        <f t="shared" si="7"/>
        <v>#DIV/0!</v>
      </c>
      <c r="Y18" s="466" t="e">
        <f t="shared" si="8"/>
        <v>#DIV/0!</v>
      </c>
      <c r="Z18" s="466" t="e">
        <f t="shared" si="9"/>
        <v>#DIV/0!</v>
      </c>
      <c r="AA18" s="466" t="e">
        <f t="shared" si="10"/>
        <v>#DIV/0!</v>
      </c>
    </row>
    <row r="19" spans="2:27" x14ac:dyDescent="0.3">
      <c r="B19" s="243"/>
      <c r="C19" s="914" t="s">
        <v>471</v>
      </c>
      <c r="D19" s="914"/>
      <c r="E19" s="914"/>
      <c r="F19" s="914"/>
      <c r="G19" s="458"/>
      <c r="H19" s="244" t="e">
        <f>AVERAGE(H8:H18)</f>
        <v>#DIV/0!</v>
      </c>
      <c r="I19" s="244" t="e">
        <f t="shared" ref="I19:Q19" si="11">AVERAGE(I8:I18)</f>
        <v>#DIV/0!</v>
      </c>
      <c r="J19" s="244" t="e">
        <f t="shared" si="11"/>
        <v>#DIV/0!</v>
      </c>
      <c r="K19" s="244" t="e">
        <f t="shared" si="11"/>
        <v>#DIV/0!</v>
      </c>
      <c r="L19" s="244" t="e">
        <f t="shared" si="11"/>
        <v>#DIV/0!</v>
      </c>
      <c r="M19" s="244" t="e">
        <f t="shared" si="11"/>
        <v>#DIV/0!</v>
      </c>
      <c r="N19" s="244" t="e">
        <f t="shared" si="11"/>
        <v>#DIV/0!</v>
      </c>
      <c r="O19" s="244" t="e">
        <f t="shared" si="11"/>
        <v>#DIV/0!</v>
      </c>
      <c r="P19" s="244" t="e">
        <f t="shared" si="11"/>
        <v>#DIV/0!</v>
      </c>
      <c r="Q19" s="244" t="e">
        <f t="shared" si="11"/>
        <v>#DIV/0!</v>
      </c>
      <c r="R19" s="467" t="e">
        <f>AVERAGE(R8:R18)</f>
        <v>#DIV/0!</v>
      </c>
      <c r="S19" s="467" t="e">
        <f t="shared" ref="S19:AA19" si="12">AVERAGE(S8:S18)</f>
        <v>#DIV/0!</v>
      </c>
      <c r="T19" s="467" t="e">
        <f t="shared" si="12"/>
        <v>#DIV/0!</v>
      </c>
      <c r="U19" s="467" t="e">
        <f t="shared" si="12"/>
        <v>#DIV/0!</v>
      </c>
      <c r="V19" s="467" t="e">
        <f t="shared" si="12"/>
        <v>#DIV/0!</v>
      </c>
      <c r="W19" s="467" t="e">
        <f t="shared" si="12"/>
        <v>#DIV/0!</v>
      </c>
      <c r="X19" s="467" t="e">
        <f t="shared" si="12"/>
        <v>#DIV/0!</v>
      </c>
      <c r="Y19" s="467" t="e">
        <f t="shared" si="12"/>
        <v>#DIV/0!</v>
      </c>
      <c r="Z19" s="467" t="e">
        <f t="shared" si="12"/>
        <v>#DIV/0!</v>
      </c>
      <c r="AA19" s="467" t="e">
        <f t="shared" si="12"/>
        <v>#DIV/0!</v>
      </c>
    </row>
    <row r="20" spans="2:27" x14ac:dyDescent="0.3">
      <c r="B20" s="770" t="s">
        <v>1168</v>
      </c>
      <c r="C20" s="770"/>
      <c r="D20" s="770"/>
      <c r="E20" s="770"/>
      <c r="F20" s="770"/>
      <c r="G20" s="770"/>
      <c r="H20" s="770"/>
      <c r="I20" s="770"/>
      <c r="J20" s="770"/>
      <c r="K20" s="770"/>
      <c r="L20" s="770"/>
      <c r="M20" s="770"/>
      <c r="N20" s="770"/>
      <c r="O20" s="770"/>
      <c r="P20" s="770"/>
      <c r="Q20" s="770"/>
      <c r="R20" s="770"/>
      <c r="S20" s="770"/>
      <c r="T20" s="770"/>
      <c r="U20" s="770"/>
      <c r="V20" s="770"/>
      <c r="W20" s="770"/>
      <c r="X20" s="769"/>
      <c r="Y20" s="769"/>
      <c r="Z20" s="769"/>
      <c r="AA20" s="769"/>
    </row>
    <row r="21" spans="2:27" ht="15" thickBot="1" x14ac:dyDescent="0.35"/>
    <row r="22" spans="2:27" x14ac:dyDescent="0.3">
      <c r="B22" s="322" t="s">
        <v>697</v>
      </c>
      <c r="C22" s="324"/>
      <c r="D22" s="324"/>
      <c r="E22" s="153"/>
      <c r="F22" s="153"/>
      <c r="G22" s="153"/>
      <c r="H22" s="153"/>
      <c r="I22" s="153"/>
      <c r="J22" s="153"/>
      <c r="K22" s="153"/>
      <c r="L22" s="153"/>
      <c r="M22" s="153"/>
      <c r="N22" s="153"/>
      <c r="O22" s="153"/>
      <c r="P22" s="153"/>
      <c r="Q22" s="153"/>
      <c r="R22" s="153"/>
      <c r="S22" s="153"/>
      <c r="T22" s="153"/>
      <c r="U22" s="153"/>
      <c r="V22" s="153"/>
      <c r="W22" s="153"/>
      <c r="X22" s="153"/>
      <c r="Y22" s="153"/>
      <c r="Z22" s="154"/>
    </row>
    <row r="23" spans="2:27" x14ac:dyDescent="0.3">
      <c r="B23" s="804"/>
      <c r="C23" s="764"/>
      <c r="D23" s="764"/>
      <c r="E23" s="764"/>
      <c r="F23" s="764"/>
      <c r="G23" s="764"/>
      <c r="H23" s="764"/>
      <c r="I23" s="764"/>
      <c r="J23" s="764"/>
      <c r="K23" s="764"/>
      <c r="L23" s="764"/>
      <c r="M23" s="764"/>
      <c r="N23" s="764"/>
      <c r="O23" s="764"/>
      <c r="P23" s="764"/>
      <c r="Q23" s="764"/>
      <c r="R23" s="764"/>
      <c r="S23" s="764"/>
      <c r="T23" s="764"/>
      <c r="U23" s="764"/>
      <c r="V23" s="764"/>
      <c r="W23" s="764"/>
      <c r="X23" s="764"/>
      <c r="Y23" s="764"/>
      <c r="Z23" s="765"/>
    </row>
    <row r="24" spans="2:27" x14ac:dyDescent="0.3">
      <c r="B24" s="804"/>
      <c r="C24" s="764"/>
      <c r="D24" s="764"/>
      <c r="E24" s="764"/>
      <c r="F24" s="764"/>
      <c r="G24" s="764"/>
      <c r="H24" s="764"/>
      <c r="I24" s="764"/>
      <c r="J24" s="764"/>
      <c r="K24" s="764"/>
      <c r="L24" s="764"/>
      <c r="M24" s="764"/>
      <c r="N24" s="764"/>
      <c r="O24" s="764"/>
      <c r="P24" s="764"/>
      <c r="Q24" s="764"/>
      <c r="R24" s="764"/>
      <c r="S24" s="764"/>
      <c r="T24" s="764"/>
      <c r="U24" s="764"/>
      <c r="V24" s="764"/>
      <c r="W24" s="764"/>
      <c r="X24" s="764"/>
      <c r="Y24" s="764"/>
      <c r="Z24" s="765"/>
    </row>
    <row r="25" spans="2:27" x14ac:dyDescent="0.3">
      <c r="B25" s="80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5"/>
    </row>
    <row r="26" spans="2:27" x14ac:dyDescent="0.3">
      <c r="B26" s="804"/>
      <c r="C26" s="764"/>
      <c r="D26" s="764"/>
      <c r="E26" s="764"/>
      <c r="F26" s="764"/>
      <c r="G26" s="764"/>
      <c r="H26" s="764"/>
      <c r="I26" s="764"/>
      <c r="J26" s="764"/>
      <c r="K26" s="764"/>
      <c r="L26" s="764"/>
      <c r="M26" s="764"/>
      <c r="N26" s="764"/>
      <c r="O26" s="764"/>
      <c r="P26" s="764"/>
      <c r="Q26" s="764"/>
      <c r="R26" s="764"/>
      <c r="S26" s="764"/>
      <c r="T26" s="764"/>
      <c r="U26" s="764"/>
      <c r="V26" s="764"/>
      <c r="W26" s="764"/>
      <c r="X26" s="764"/>
      <c r="Y26" s="764"/>
      <c r="Z26" s="765"/>
    </row>
    <row r="27" spans="2:27" x14ac:dyDescent="0.3">
      <c r="B27" s="804"/>
      <c r="C27" s="764"/>
      <c r="D27" s="764"/>
      <c r="E27" s="764"/>
      <c r="F27" s="764"/>
      <c r="G27" s="764"/>
      <c r="H27" s="764"/>
      <c r="I27" s="764"/>
      <c r="J27" s="764"/>
      <c r="K27" s="764"/>
      <c r="L27" s="764"/>
      <c r="M27" s="764"/>
      <c r="N27" s="764"/>
      <c r="O27" s="764"/>
      <c r="P27" s="764"/>
      <c r="Q27" s="764"/>
      <c r="R27" s="764"/>
      <c r="S27" s="764"/>
      <c r="T27" s="764"/>
      <c r="U27" s="764"/>
      <c r="V27" s="764"/>
      <c r="W27" s="764"/>
      <c r="X27" s="764"/>
      <c r="Y27" s="764"/>
      <c r="Z27" s="765"/>
    </row>
    <row r="28" spans="2:27" x14ac:dyDescent="0.3">
      <c r="B28" s="804"/>
      <c r="C28" s="764"/>
      <c r="D28" s="764"/>
      <c r="E28" s="764"/>
      <c r="F28" s="764"/>
      <c r="G28" s="764"/>
      <c r="H28" s="764"/>
      <c r="I28" s="764"/>
      <c r="J28" s="764"/>
      <c r="K28" s="764"/>
      <c r="L28" s="764"/>
      <c r="M28" s="764"/>
      <c r="N28" s="764"/>
      <c r="O28" s="764"/>
      <c r="P28" s="764"/>
      <c r="Q28" s="764"/>
      <c r="R28" s="764"/>
      <c r="S28" s="764"/>
      <c r="T28" s="764"/>
      <c r="U28" s="764"/>
      <c r="V28" s="764"/>
      <c r="W28" s="764"/>
      <c r="X28" s="764"/>
      <c r="Y28" s="764"/>
      <c r="Z28" s="765"/>
    </row>
    <row r="29" spans="2:27" x14ac:dyDescent="0.3">
      <c r="B29" s="804"/>
      <c r="C29" s="764"/>
      <c r="D29" s="764"/>
      <c r="E29" s="764"/>
      <c r="F29" s="764"/>
      <c r="G29" s="764"/>
      <c r="H29" s="764"/>
      <c r="I29" s="764"/>
      <c r="J29" s="764"/>
      <c r="K29" s="764"/>
      <c r="L29" s="764"/>
      <c r="M29" s="764"/>
      <c r="N29" s="764"/>
      <c r="O29" s="764"/>
      <c r="P29" s="764"/>
      <c r="Q29" s="764"/>
      <c r="R29" s="764"/>
      <c r="S29" s="764"/>
      <c r="T29" s="764"/>
      <c r="U29" s="764"/>
      <c r="V29" s="764"/>
      <c r="W29" s="764"/>
      <c r="X29" s="764"/>
      <c r="Y29" s="764"/>
      <c r="Z29" s="765"/>
    </row>
    <row r="30" spans="2:27" x14ac:dyDescent="0.3">
      <c r="B30" s="804"/>
      <c r="C30" s="764"/>
      <c r="D30" s="764"/>
      <c r="E30" s="764"/>
      <c r="F30" s="764"/>
      <c r="G30" s="764"/>
      <c r="H30" s="764"/>
      <c r="I30" s="764"/>
      <c r="J30" s="764"/>
      <c r="K30" s="764"/>
      <c r="L30" s="764"/>
      <c r="M30" s="764"/>
      <c r="N30" s="764"/>
      <c r="O30" s="764"/>
      <c r="P30" s="764"/>
      <c r="Q30" s="764"/>
      <c r="R30" s="764"/>
      <c r="S30" s="764"/>
      <c r="T30" s="764"/>
      <c r="U30" s="764"/>
      <c r="V30" s="764"/>
      <c r="W30" s="764"/>
      <c r="X30" s="764"/>
      <c r="Y30" s="764"/>
      <c r="Z30" s="765"/>
    </row>
    <row r="31" spans="2:27" x14ac:dyDescent="0.3">
      <c r="B31" s="804"/>
      <c r="C31" s="764"/>
      <c r="D31" s="764"/>
      <c r="E31" s="764"/>
      <c r="F31" s="764"/>
      <c r="G31" s="764"/>
      <c r="H31" s="764"/>
      <c r="I31" s="764"/>
      <c r="J31" s="764"/>
      <c r="K31" s="764"/>
      <c r="L31" s="764"/>
      <c r="M31" s="764"/>
      <c r="N31" s="764"/>
      <c r="O31" s="764"/>
      <c r="P31" s="764"/>
      <c r="Q31" s="764"/>
      <c r="R31" s="764"/>
      <c r="S31" s="764"/>
      <c r="T31" s="764"/>
      <c r="U31" s="764"/>
      <c r="V31" s="764"/>
      <c r="W31" s="764"/>
      <c r="X31" s="764"/>
      <c r="Y31" s="764"/>
      <c r="Z31" s="765"/>
    </row>
    <row r="32" spans="2:27" x14ac:dyDescent="0.3">
      <c r="B32" s="804"/>
      <c r="C32" s="764"/>
      <c r="D32" s="764"/>
      <c r="E32" s="764"/>
      <c r="F32" s="764"/>
      <c r="G32" s="764"/>
      <c r="H32" s="764"/>
      <c r="I32" s="764"/>
      <c r="J32" s="764"/>
      <c r="K32" s="764"/>
      <c r="L32" s="764"/>
      <c r="M32" s="764"/>
      <c r="N32" s="764"/>
      <c r="O32" s="764"/>
      <c r="P32" s="764"/>
      <c r="Q32" s="764"/>
      <c r="R32" s="764"/>
      <c r="S32" s="764"/>
      <c r="T32" s="764"/>
      <c r="U32" s="764"/>
      <c r="V32" s="764"/>
      <c r="W32" s="764"/>
      <c r="X32" s="764"/>
      <c r="Y32" s="764"/>
      <c r="Z32" s="765"/>
    </row>
    <row r="33" spans="2:26" x14ac:dyDescent="0.3">
      <c r="B33" s="804"/>
      <c r="C33" s="764"/>
      <c r="D33" s="764"/>
      <c r="E33" s="764"/>
      <c r="F33" s="764"/>
      <c r="G33" s="764"/>
      <c r="H33" s="764"/>
      <c r="I33" s="764"/>
      <c r="J33" s="764"/>
      <c r="K33" s="764"/>
      <c r="L33" s="764"/>
      <c r="M33" s="764"/>
      <c r="N33" s="764"/>
      <c r="O33" s="764"/>
      <c r="P33" s="764"/>
      <c r="Q33" s="764"/>
      <c r="R33" s="764"/>
      <c r="S33" s="764"/>
      <c r="T33" s="764"/>
      <c r="U33" s="764"/>
      <c r="V33" s="764"/>
      <c r="W33" s="764"/>
      <c r="X33" s="764"/>
      <c r="Y33" s="764"/>
      <c r="Z33" s="765"/>
    </row>
    <row r="34" spans="2:26" x14ac:dyDescent="0.3">
      <c r="B34" s="804"/>
      <c r="C34" s="764"/>
      <c r="D34" s="764"/>
      <c r="E34" s="764"/>
      <c r="F34" s="764"/>
      <c r="G34" s="764"/>
      <c r="H34" s="764"/>
      <c r="I34" s="764"/>
      <c r="J34" s="764"/>
      <c r="K34" s="764"/>
      <c r="L34" s="764"/>
      <c r="M34" s="764"/>
      <c r="N34" s="764"/>
      <c r="O34" s="764"/>
      <c r="P34" s="764"/>
      <c r="Q34" s="764"/>
      <c r="R34" s="764"/>
      <c r="S34" s="764"/>
      <c r="T34" s="764"/>
      <c r="U34" s="764"/>
      <c r="V34" s="764"/>
      <c r="W34" s="764"/>
      <c r="X34" s="764"/>
      <c r="Y34" s="764"/>
      <c r="Z34" s="765"/>
    </row>
    <row r="35" spans="2:26" x14ac:dyDescent="0.3">
      <c r="B35" s="804"/>
      <c r="C35" s="764"/>
      <c r="D35" s="764"/>
      <c r="E35" s="764"/>
      <c r="F35" s="764"/>
      <c r="G35" s="764"/>
      <c r="H35" s="764"/>
      <c r="I35" s="764"/>
      <c r="J35" s="764"/>
      <c r="K35" s="764"/>
      <c r="L35" s="764"/>
      <c r="M35" s="764"/>
      <c r="N35" s="764"/>
      <c r="O35" s="764"/>
      <c r="P35" s="764"/>
      <c r="Q35" s="764"/>
      <c r="R35" s="764"/>
      <c r="S35" s="764"/>
      <c r="T35" s="764"/>
      <c r="U35" s="764"/>
      <c r="V35" s="764"/>
      <c r="W35" s="764"/>
      <c r="X35" s="764"/>
      <c r="Y35" s="764"/>
      <c r="Z35" s="765"/>
    </row>
    <row r="36" spans="2:26" x14ac:dyDescent="0.3">
      <c r="B36" s="804"/>
      <c r="C36" s="764"/>
      <c r="D36" s="764"/>
      <c r="E36" s="764"/>
      <c r="F36" s="764"/>
      <c r="G36" s="764"/>
      <c r="H36" s="764"/>
      <c r="I36" s="764"/>
      <c r="J36" s="764"/>
      <c r="K36" s="764"/>
      <c r="L36" s="764"/>
      <c r="M36" s="764"/>
      <c r="N36" s="764"/>
      <c r="O36" s="764"/>
      <c r="P36" s="764"/>
      <c r="Q36" s="764"/>
      <c r="R36" s="764"/>
      <c r="S36" s="764"/>
      <c r="T36" s="764"/>
      <c r="U36" s="764"/>
      <c r="V36" s="764"/>
      <c r="W36" s="764"/>
      <c r="X36" s="764"/>
      <c r="Y36" s="764"/>
      <c r="Z36" s="765"/>
    </row>
    <row r="37" spans="2:26" x14ac:dyDescent="0.3">
      <c r="B37" s="804"/>
      <c r="C37" s="764"/>
      <c r="D37" s="764"/>
      <c r="E37" s="764"/>
      <c r="F37" s="764"/>
      <c r="G37" s="764"/>
      <c r="H37" s="764"/>
      <c r="I37" s="764"/>
      <c r="J37" s="764"/>
      <c r="K37" s="764"/>
      <c r="L37" s="764"/>
      <c r="M37" s="764"/>
      <c r="N37" s="764"/>
      <c r="O37" s="764"/>
      <c r="P37" s="764"/>
      <c r="Q37" s="764"/>
      <c r="R37" s="764"/>
      <c r="S37" s="764"/>
      <c r="T37" s="764"/>
      <c r="U37" s="764"/>
      <c r="V37" s="764"/>
      <c r="W37" s="764"/>
      <c r="X37" s="764"/>
      <c r="Y37" s="764"/>
      <c r="Z37" s="765"/>
    </row>
    <row r="38" spans="2:26" ht="15" thickBot="1" x14ac:dyDescent="0.35">
      <c r="B38" s="805"/>
      <c r="C38" s="755"/>
      <c r="D38" s="755"/>
      <c r="E38" s="755"/>
      <c r="F38" s="755"/>
      <c r="G38" s="755"/>
      <c r="H38" s="755"/>
      <c r="I38" s="755"/>
      <c r="J38" s="755"/>
      <c r="K38" s="755"/>
      <c r="L38" s="755"/>
      <c r="M38" s="755"/>
      <c r="N38" s="755"/>
      <c r="O38" s="755"/>
      <c r="P38" s="755"/>
      <c r="Q38" s="755"/>
      <c r="R38" s="755"/>
      <c r="S38" s="755"/>
      <c r="T38" s="755"/>
      <c r="U38" s="755"/>
      <c r="V38" s="755"/>
      <c r="W38" s="755"/>
      <c r="X38" s="755"/>
      <c r="Y38" s="755"/>
      <c r="Z38" s="756"/>
    </row>
  </sheetData>
  <mergeCells count="13">
    <mergeCell ref="B23:Z38"/>
    <mergeCell ref="B20:W20"/>
    <mergeCell ref="X20:AA20"/>
    <mergeCell ref="H5:AA5"/>
    <mergeCell ref="H6:Q6"/>
    <mergeCell ref="R6:AA6"/>
    <mergeCell ref="C19:F19"/>
    <mergeCell ref="B5:B7"/>
    <mergeCell ref="C5:C7"/>
    <mergeCell ref="D5:D7"/>
    <mergeCell ref="E5:E7"/>
    <mergeCell ref="F5:F7"/>
    <mergeCell ref="G5:G7"/>
  </mergeCells>
  <dataValidations count="1">
    <dataValidation type="list" allowBlank="1" showInputMessage="1" showErrorMessage="1" sqref="X20" xr:uid="{00000000-0002-0000-3600-000000000000}">
      <formula1>"V"</formula1>
    </dataValidation>
  </dataValidations>
  <pageMargins left="0.7" right="0.7" top="0.75" bottom="0.75" header="0.3" footer="0.3"/>
  <pageSetup paperSize="9" scale="70" orientation="landscape" horizontalDpi="0" verticalDpi="0"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002060"/>
  </sheetPr>
  <dimension ref="B4:G41"/>
  <sheetViews>
    <sheetView showGridLines="0" workbookViewId="0"/>
  </sheetViews>
  <sheetFormatPr defaultRowHeight="14.4" x14ac:dyDescent="0.3"/>
  <cols>
    <col min="1" max="1" width="4.5546875" customWidth="1"/>
    <col min="2" max="2" width="5.6640625" customWidth="1"/>
    <col min="3" max="3" width="18.44140625" style="245" customWidth="1"/>
    <col min="4" max="4" width="22.33203125" customWidth="1"/>
    <col min="5" max="5" width="8.88671875" bestFit="1" customWidth="1"/>
    <col min="6" max="6" width="27.109375" customWidth="1"/>
    <col min="7" max="7" width="15.88671875" bestFit="1" customWidth="1"/>
  </cols>
  <sheetData>
    <row r="4" spans="2:7" ht="39.75" customHeight="1" x14ac:dyDescent="0.3">
      <c r="B4" s="916" t="s">
        <v>1158</v>
      </c>
      <c r="C4" s="916"/>
      <c r="D4" s="916"/>
      <c r="E4" s="916"/>
      <c r="F4" s="916"/>
      <c r="G4" s="916"/>
    </row>
    <row r="5" spans="2:7" ht="28.8" x14ac:dyDescent="0.3">
      <c r="B5" s="461" t="s">
        <v>238</v>
      </c>
      <c r="C5" s="494" t="s">
        <v>823</v>
      </c>
      <c r="D5" s="461" t="s">
        <v>824</v>
      </c>
      <c r="E5" s="461" t="s">
        <v>699</v>
      </c>
      <c r="F5" s="463" t="s">
        <v>825</v>
      </c>
      <c r="G5" s="463" t="s">
        <v>826</v>
      </c>
    </row>
    <row r="6" spans="2:7" ht="15.6" x14ac:dyDescent="0.3">
      <c r="B6" s="246">
        <v>1</v>
      </c>
      <c r="C6" s="94"/>
      <c r="D6" s="94"/>
      <c r="E6" s="94"/>
      <c r="F6" s="94"/>
      <c r="G6" s="94"/>
    </row>
    <row r="7" spans="2:7" ht="15.6" x14ac:dyDescent="0.3">
      <c r="B7" s="246">
        <v>2</v>
      </c>
      <c r="C7" s="247"/>
      <c r="D7" s="247"/>
      <c r="E7" s="247"/>
      <c r="F7" s="247"/>
      <c r="G7" s="247"/>
    </row>
    <row r="8" spans="2:7" ht="15.6" x14ac:dyDescent="0.3">
      <c r="B8" s="246">
        <v>3</v>
      </c>
      <c r="C8" s="247"/>
      <c r="D8" s="247"/>
      <c r="E8" s="247"/>
      <c r="F8" s="247"/>
      <c r="G8" s="247"/>
    </row>
    <row r="9" spans="2:7" ht="15.6" x14ac:dyDescent="0.3">
      <c r="B9" s="246">
        <v>4</v>
      </c>
      <c r="C9" s="94"/>
      <c r="D9" s="94"/>
      <c r="E9" s="94"/>
      <c r="F9" s="94"/>
      <c r="G9" s="94"/>
    </row>
    <row r="10" spans="2:7" ht="15.6" x14ac:dyDescent="0.3">
      <c r="B10" s="246">
        <v>5</v>
      </c>
      <c r="C10" s="94"/>
      <c r="D10" s="94"/>
      <c r="E10" s="94"/>
      <c r="F10" s="94"/>
      <c r="G10" s="94"/>
    </row>
    <row r="11" spans="2:7" ht="15.6" x14ac:dyDescent="0.3">
      <c r="B11" s="246">
        <v>6</v>
      </c>
      <c r="C11" s="94"/>
      <c r="D11" s="94"/>
      <c r="E11" s="94"/>
      <c r="F11" s="94"/>
      <c r="G11" s="94"/>
    </row>
    <row r="12" spans="2:7" ht="15.6" x14ac:dyDescent="0.3">
      <c r="B12" s="246">
        <v>7</v>
      </c>
      <c r="C12" s="94"/>
      <c r="D12" s="94"/>
      <c r="E12" s="94"/>
      <c r="F12" s="94"/>
      <c r="G12" s="94"/>
    </row>
    <row r="13" spans="2:7" ht="15.6" x14ac:dyDescent="0.3">
      <c r="B13" s="246">
        <v>8</v>
      </c>
      <c r="C13" s="94"/>
      <c r="D13" s="94"/>
      <c r="E13" s="94"/>
      <c r="F13" s="94"/>
      <c r="G13" s="94"/>
    </row>
    <row r="14" spans="2:7" ht="15.6" x14ac:dyDescent="0.3">
      <c r="B14" s="246">
        <v>9</v>
      </c>
      <c r="C14" s="94"/>
      <c r="D14" s="94"/>
      <c r="E14" s="94"/>
      <c r="F14" s="94"/>
      <c r="G14" s="94"/>
    </row>
    <row r="15" spans="2:7" ht="15.6" x14ac:dyDescent="0.3">
      <c r="B15" s="246">
        <v>10</v>
      </c>
      <c r="C15" s="94"/>
      <c r="D15" s="94"/>
      <c r="E15" s="94"/>
      <c r="F15" s="94"/>
      <c r="G15" s="94"/>
    </row>
    <row r="16" spans="2:7" ht="15.6" x14ac:dyDescent="0.3">
      <c r="B16" s="246">
        <v>11</v>
      </c>
      <c r="C16" s="94"/>
      <c r="D16" s="94"/>
      <c r="E16" s="94"/>
      <c r="F16" s="94"/>
      <c r="G16" s="94"/>
    </row>
    <row r="17" spans="2:7" ht="15.6" x14ac:dyDescent="0.3">
      <c r="B17" s="246">
        <v>12</v>
      </c>
      <c r="C17" s="94"/>
      <c r="D17" s="94"/>
      <c r="E17" s="94"/>
      <c r="F17" s="94"/>
      <c r="G17" s="94"/>
    </row>
    <row r="18" spans="2:7" ht="15.6" x14ac:dyDescent="0.3">
      <c r="B18" s="246" t="s">
        <v>299</v>
      </c>
      <c r="C18" s="94"/>
      <c r="D18" s="94"/>
      <c r="E18" s="94"/>
      <c r="F18" s="94"/>
      <c r="G18" s="94"/>
    </row>
    <row r="19" spans="2:7" ht="15.6" x14ac:dyDescent="0.3">
      <c r="B19" s="915" t="s">
        <v>471</v>
      </c>
      <c r="C19" s="915"/>
      <c r="D19" s="915"/>
      <c r="E19" s="915"/>
      <c r="F19" s="495" t="e">
        <f>AVERAGE(F6:F18)</f>
        <v>#DIV/0!</v>
      </c>
      <c r="G19" s="495" t="e">
        <f>AVERAGE(G6:G18)</f>
        <v>#DIV/0!</v>
      </c>
    </row>
    <row r="20" spans="2:7" ht="15.6" x14ac:dyDescent="0.3">
      <c r="B20" s="915" t="s">
        <v>827</v>
      </c>
      <c r="C20" s="915"/>
      <c r="D20" s="915"/>
      <c r="E20" s="915"/>
      <c r="F20" s="495"/>
      <c r="G20" s="495"/>
    </row>
    <row r="21" spans="2:7" ht="15.6" x14ac:dyDescent="0.3">
      <c r="B21" s="915" t="s">
        <v>828</v>
      </c>
      <c r="C21" s="915"/>
      <c r="D21" s="915"/>
      <c r="E21" s="915"/>
      <c r="F21" s="495"/>
      <c r="G21" s="495"/>
    </row>
    <row r="22" spans="2:7" ht="15.6" x14ac:dyDescent="0.3">
      <c r="B22" s="915" t="s">
        <v>829</v>
      </c>
      <c r="C22" s="915"/>
      <c r="D22" s="915"/>
      <c r="E22" s="915"/>
      <c r="F22" s="495"/>
      <c r="G22" s="495"/>
    </row>
    <row r="23" spans="2:7" ht="15.6" x14ac:dyDescent="0.3">
      <c r="B23" s="915" t="s">
        <v>830</v>
      </c>
      <c r="C23" s="915"/>
      <c r="D23" s="915"/>
      <c r="E23" s="915"/>
      <c r="F23" s="495"/>
      <c r="G23" s="495"/>
    </row>
    <row r="24" spans="2:7" x14ac:dyDescent="0.3">
      <c r="B24" s="831" t="s">
        <v>1168</v>
      </c>
      <c r="C24" s="832"/>
      <c r="D24" s="832"/>
      <c r="E24" s="832"/>
      <c r="F24" s="833"/>
      <c r="G24" s="67"/>
    </row>
    <row r="25" spans="2:7" ht="15" thickBot="1" x14ac:dyDescent="0.35"/>
    <row r="26" spans="2:7" x14ac:dyDescent="0.3">
      <c r="B26" s="304" t="s">
        <v>697</v>
      </c>
      <c r="C26" s="173"/>
      <c r="D26" s="173"/>
      <c r="E26" s="153"/>
      <c r="F26" s="153"/>
      <c r="G26" s="154"/>
    </row>
    <row r="27" spans="2:7" x14ac:dyDescent="0.3">
      <c r="B27" s="804"/>
      <c r="C27" s="764"/>
      <c r="D27" s="764"/>
      <c r="E27" s="764"/>
      <c r="F27" s="764"/>
      <c r="G27" s="765"/>
    </row>
    <row r="28" spans="2:7" x14ac:dyDescent="0.3">
      <c r="B28" s="804"/>
      <c r="C28" s="764"/>
      <c r="D28" s="764"/>
      <c r="E28" s="764"/>
      <c r="F28" s="764"/>
      <c r="G28" s="765"/>
    </row>
    <row r="29" spans="2:7" x14ac:dyDescent="0.3">
      <c r="B29" s="804"/>
      <c r="C29" s="764"/>
      <c r="D29" s="764"/>
      <c r="E29" s="764"/>
      <c r="F29" s="764"/>
      <c r="G29" s="765"/>
    </row>
    <row r="30" spans="2:7" x14ac:dyDescent="0.3">
      <c r="B30" s="804"/>
      <c r="C30" s="764"/>
      <c r="D30" s="764"/>
      <c r="E30" s="764"/>
      <c r="F30" s="764"/>
      <c r="G30" s="765"/>
    </row>
    <row r="31" spans="2:7" x14ac:dyDescent="0.3">
      <c r="B31" s="804"/>
      <c r="C31" s="764"/>
      <c r="D31" s="764"/>
      <c r="E31" s="764"/>
      <c r="F31" s="764"/>
      <c r="G31" s="765"/>
    </row>
    <row r="32" spans="2:7" x14ac:dyDescent="0.3">
      <c r="B32" s="804"/>
      <c r="C32" s="764"/>
      <c r="D32" s="764"/>
      <c r="E32" s="764"/>
      <c r="F32" s="764"/>
      <c r="G32" s="765"/>
    </row>
    <row r="33" spans="2:7" x14ac:dyDescent="0.3">
      <c r="B33" s="804"/>
      <c r="C33" s="764"/>
      <c r="D33" s="764"/>
      <c r="E33" s="764"/>
      <c r="F33" s="764"/>
      <c r="G33" s="765"/>
    </row>
    <row r="34" spans="2:7" x14ac:dyDescent="0.3">
      <c r="B34" s="804"/>
      <c r="C34" s="764"/>
      <c r="D34" s="764"/>
      <c r="E34" s="764"/>
      <c r="F34" s="764"/>
      <c r="G34" s="765"/>
    </row>
    <row r="35" spans="2:7" x14ac:dyDescent="0.3">
      <c r="B35" s="804"/>
      <c r="C35" s="764"/>
      <c r="D35" s="764"/>
      <c r="E35" s="764"/>
      <c r="F35" s="764"/>
      <c r="G35" s="765"/>
    </row>
    <row r="36" spans="2:7" x14ac:dyDescent="0.3">
      <c r="B36" s="804"/>
      <c r="C36" s="764"/>
      <c r="D36" s="764"/>
      <c r="E36" s="764"/>
      <c r="F36" s="764"/>
      <c r="G36" s="765"/>
    </row>
    <row r="37" spans="2:7" x14ac:dyDescent="0.3">
      <c r="B37" s="804"/>
      <c r="C37" s="764"/>
      <c r="D37" s="764"/>
      <c r="E37" s="764"/>
      <c r="F37" s="764"/>
      <c r="G37" s="765"/>
    </row>
    <row r="38" spans="2:7" x14ac:dyDescent="0.3">
      <c r="B38" s="804"/>
      <c r="C38" s="764"/>
      <c r="D38" s="764"/>
      <c r="E38" s="764"/>
      <c r="F38" s="764"/>
      <c r="G38" s="765"/>
    </row>
    <row r="39" spans="2:7" x14ac:dyDescent="0.3">
      <c r="B39" s="804"/>
      <c r="C39" s="764"/>
      <c r="D39" s="764"/>
      <c r="E39" s="764"/>
      <c r="F39" s="764"/>
      <c r="G39" s="765"/>
    </row>
    <row r="40" spans="2:7" x14ac:dyDescent="0.3">
      <c r="B40" s="804"/>
      <c r="C40" s="764"/>
      <c r="D40" s="764"/>
      <c r="E40" s="764"/>
      <c r="F40" s="764"/>
      <c r="G40" s="765"/>
    </row>
    <row r="41" spans="2:7" ht="15" thickBot="1" x14ac:dyDescent="0.35">
      <c r="B41" s="805"/>
      <c r="C41" s="755"/>
      <c r="D41" s="755"/>
      <c r="E41" s="755"/>
      <c r="F41" s="755"/>
      <c r="G41" s="756"/>
    </row>
  </sheetData>
  <mergeCells count="8">
    <mergeCell ref="B27:G41"/>
    <mergeCell ref="B24:F24"/>
    <mergeCell ref="B23:E23"/>
    <mergeCell ref="B4:G4"/>
    <mergeCell ref="B19:E19"/>
    <mergeCell ref="B20:E20"/>
    <mergeCell ref="B21:E21"/>
    <mergeCell ref="B22:E22"/>
  </mergeCells>
  <dataValidations count="1">
    <dataValidation type="list" allowBlank="1" showInputMessage="1" showErrorMessage="1" sqref="G24" xr:uid="{00000000-0002-0000-3700-000000000000}">
      <formula1>"V"</formula1>
    </dataValidation>
  </dataValidations>
  <pageMargins left="0.7" right="0.7" top="0.75" bottom="0.75" header="0.3" footer="0.3"/>
  <pageSetup paperSize="9" orientation="landscape" horizontalDpi="0" verticalDpi="0"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rgb="FF002060"/>
  </sheetPr>
  <dimension ref="B4:I32"/>
  <sheetViews>
    <sheetView showGridLines="0" workbookViewId="0"/>
  </sheetViews>
  <sheetFormatPr defaultColWidth="9.109375" defaultRowHeight="14.4" x14ac:dyDescent="0.3"/>
  <cols>
    <col min="2" max="2" width="5.6640625" customWidth="1"/>
    <col min="3" max="3" width="11.5546875" style="75" bestFit="1" customWidth="1"/>
    <col min="4" max="4" width="20.6640625" customWidth="1"/>
    <col min="5" max="5" width="26.44140625" customWidth="1"/>
    <col min="6" max="6" width="5.6640625" customWidth="1"/>
    <col min="7" max="9" width="15.6640625" customWidth="1"/>
  </cols>
  <sheetData>
    <row r="4" spans="2:9" x14ac:dyDescent="0.3">
      <c r="B4" s="106" t="s">
        <v>1182</v>
      </c>
    </row>
    <row r="5" spans="2:9" x14ac:dyDescent="0.3">
      <c r="B5" s="106"/>
    </row>
    <row r="6" spans="2:9" ht="28.8" x14ac:dyDescent="0.3">
      <c r="B6" s="463" t="s">
        <v>287</v>
      </c>
      <c r="C6" s="463" t="s">
        <v>831</v>
      </c>
      <c r="D6" s="463" t="s">
        <v>409</v>
      </c>
      <c r="E6" s="463" t="s">
        <v>680</v>
      </c>
      <c r="F6" s="463" t="s">
        <v>771</v>
      </c>
      <c r="G6" s="463" t="s">
        <v>832</v>
      </c>
      <c r="H6" s="463" t="s">
        <v>833</v>
      </c>
      <c r="I6" s="463" t="s">
        <v>834</v>
      </c>
    </row>
    <row r="7" spans="2:9" x14ac:dyDescent="0.3">
      <c r="B7" s="6">
        <v>1</v>
      </c>
      <c r="C7" s="8"/>
      <c r="D7" s="8"/>
      <c r="E7" s="8"/>
      <c r="F7" s="8"/>
      <c r="G7" s="8"/>
      <c r="H7" s="8"/>
      <c r="I7" s="8"/>
    </row>
    <row r="8" spans="2:9" x14ac:dyDescent="0.3">
      <c r="B8" s="6">
        <v>2</v>
      </c>
      <c r="C8" s="8"/>
      <c r="D8" s="8"/>
      <c r="E8" s="8"/>
      <c r="F8" s="8"/>
      <c r="G8" s="8"/>
      <c r="H8" s="8"/>
      <c r="I8" s="8"/>
    </row>
    <row r="9" spans="2:9" x14ac:dyDescent="0.3">
      <c r="B9" s="6">
        <v>3</v>
      </c>
      <c r="C9" s="8"/>
      <c r="D9" s="8"/>
      <c r="E9" s="8"/>
      <c r="F9" s="8"/>
      <c r="G9" s="8"/>
      <c r="H9" s="8"/>
      <c r="I9" s="8"/>
    </row>
    <row r="10" spans="2:9" x14ac:dyDescent="0.3">
      <c r="B10" s="6">
        <v>4</v>
      </c>
      <c r="C10" s="8"/>
      <c r="D10" s="8"/>
      <c r="E10" s="8"/>
      <c r="F10" s="8"/>
      <c r="G10" s="8"/>
      <c r="H10" s="8"/>
      <c r="I10" s="8"/>
    </row>
    <row r="11" spans="2:9" x14ac:dyDescent="0.3">
      <c r="B11" s="6">
        <v>5</v>
      </c>
      <c r="C11" s="8"/>
      <c r="D11" s="8"/>
      <c r="E11" s="8"/>
      <c r="F11" s="8"/>
      <c r="G11" s="8"/>
      <c r="H11" s="8"/>
      <c r="I11" s="8"/>
    </row>
    <row r="12" spans="2:9" x14ac:dyDescent="0.3">
      <c r="B12" s="6" t="s">
        <v>835</v>
      </c>
      <c r="C12" s="8"/>
      <c r="D12" s="8"/>
      <c r="E12" s="8"/>
      <c r="F12" s="8"/>
      <c r="G12" s="8"/>
      <c r="H12" s="8"/>
      <c r="I12" s="8"/>
    </row>
    <row r="13" spans="2:9" x14ac:dyDescent="0.3">
      <c r="B13" s="917" t="s">
        <v>471</v>
      </c>
      <c r="C13" s="917"/>
      <c r="D13" s="917"/>
      <c r="E13" s="917"/>
      <c r="F13" s="917"/>
      <c r="G13" s="917"/>
      <c r="H13" s="917"/>
      <c r="I13" s="493" t="e">
        <f>AVERAGE(I7:I12)</f>
        <v>#DIV/0!</v>
      </c>
    </row>
    <row r="14" spans="2:9" x14ac:dyDescent="0.3">
      <c r="B14" s="770" t="s">
        <v>1168</v>
      </c>
      <c r="C14" s="770"/>
      <c r="D14" s="770"/>
      <c r="E14" s="770"/>
      <c r="F14" s="770"/>
      <c r="G14" s="770"/>
      <c r="H14" s="770"/>
      <c r="I14" s="67"/>
    </row>
    <row r="15" spans="2:9" ht="15" thickBot="1" x14ac:dyDescent="0.35"/>
    <row r="16" spans="2:9" x14ac:dyDescent="0.3">
      <c r="B16" s="477" t="s">
        <v>697</v>
      </c>
      <c r="C16" s="232"/>
      <c r="D16" s="232"/>
      <c r="E16" s="153"/>
      <c r="F16" s="153"/>
      <c r="G16" s="153"/>
      <c r="H16" s="153"/>
      <c r="I16" s="154"/>
    </row>
    <row r="17" spans="2:9" x14ac:dyDescent="0.3">
      <c r="B17" s="804"/>
      <c r="C17" s="764"/>
      <c r="D17" s="764"/>
      <c r="E17" s="764"/>
      <c r="F17" s="764"/>
      <c r="G17" s="764"/>
      <c r="H17" s="764"/>
      <c r="I17" s="765"/>
    </row>
    <row r="18" spans="2:9" x14ac:dyDescent="0.3">
      <c r="B18" s="804"/>
      <c r="C18" s="764"/>
      <c r="D18" s="764"/>
      <c r="E18" s="764"/>
      <c r="F18" s="764"/>
      <c r="G18" s="764"/>
      <c r="H18" s="764"/>
      <c r="I18" s="765"/>
    </row>
    <row r="19" spans="2:9" x14ac:dyDescent="0.3">
      <c r="B19" s="804"/>
      <c r="C19" s="764"/>
      <c r="D19" s="764"/>
      <c r="E19" s="764"/>
      <c r="F19" s="764"/>
      <c r="G19" s="764"/>
      <c r="H19" s="764"/>
      <c r="I19" s="765"/>
    </row>
    <row r="20" spans="2:9" x14ac:dyDescent="0.3">
      <c r="B20" s="804"/>
      <c r="C20" s="764"/>
      <c r="D20" s="764"/>
      <c r="E20" s="764"/>
      <c r="F20" s="764"/>
      <c r="G20" s="764"/>
      <c r="H20" s="764"/>
      <c r="I20" s="765"/>
    </row>
    <row r="21" spans="2:9" x14ac:dyDescent="0.3">
      <c r="B21" s="804"/>
      <c r="C21" s="764"/>
      <c r="D21" s="764"/>
      <c r="E21" s="764"/>
      <c r="F21" s="764"/>
      <c r="G21" s="764"/>
      <c r="H21" s="764"/>
      <c r="I21" s="765"/>
    </row>
    <row r="22" spans="2:9" x14ac:dyDescent="0.3">
      <c r="B22" s="804"/>
      <c r="C22" s="764"/>
      <c r="D22" s="764"/>
      <c r="E22" s="764"/>
      <c r="F22" s="764"/>
      <c r="G22" s="764"/>
      <c r="H22" s="764"/>
      <c r="I22" s="765"/>
    </row>
    <row r="23" spans="2:9" x14ac:dyDescent="0.3">
      <c r="B23" s="804"/>
      <c r="C23" s="764"/>
      <c r="D23" s="764"/>
      <c r="E23" s="764"/>
      <c r="F23" s="764"/>
      <c r="G23" s="764"/>
      <c r="H23" s="764"/>
      <c r="I23" s="765"/>
    </row>
    <row r="24" spans="2:9" x14ac:dyDescent="0.3">
      <c r="B24" s="804"/>
      <c r="C24" s="764"/>
      <c r="D24" s="764"/>
      <c r="E24" s="764"/>
      <c r="F24" s="764"/>
      <c r="G24" s="764"/>
      <c r="H24" s="764"/>
      <c r="I24" s="765"/>
    </row>
    <row r="25" spans="2:9" x14ac:dyDescent="0.3">
      <c r="B25" s="804"/>
      <c r="C25" s="764"/>
      <c r="D25" s="764"/>
      <c r="E25" s="764"/>
      <c r="F25" s="764"/>
      <c r="G25" s="764"/>
      <c r="H25" s="764"/>
      <c r="I25" s="765"/>
    </row>
    <row r="26" spans="2:9" x14ac:dyDescent="0.3">
      <c r="B26" s="804"/>
      <c r="C26" s="764"/>
      <c r="D26" s="764"/>
      <c r="E26" s="764"/>
      <c r="F26" s="764"/>
      <c r="G26" s="764"/>
      <c r="H26" s="764"/>
      <c r="I26" s="765"/>
    </row>
    <row r="27" spans="2:9" x14ac:dyDescent="0.3">
      <c r="B27" s="804"/>
      <c r="C27" s="764"/>
      <c r="D27" s="764"/>
      <c r="E27" s="764"/>
      <c r="F27" s="764"/>
      <c r="G27" s="764"/>
      <c r="H27" s="764"/>
      <c r="I27" s="765"/>
    </row>
    <row r="28" spans="2:9" x14ac:dyDescent="0.3">
      <c r="B28" s="804"/>
      <c r="C28" s="764"/>
      <c r="D28" s="764"/>
      <c r="E28" s="764"/>
      <c r="F28" s="764"/>
      <c r="G28" s="764"/>
      <c r="H28" s="764"/>
      <c r="I28" s="765"/>
    </row>
    <row r="29" spans="2:9" x14ac:dyDescent="0.3">
      <c r="B29" s="804"/>
      <c r="C29" s="764"/>
      <c r="D29" s="764"/>
      <c r="E29" s="764"/>
      <c r="F29" s="764"/>
      <c r="G29" s="764"/>
      <c r="H29" s="764"/>
      <c r="I29" s="765"/>
    </row>
    <row r="30" spans="2:9" x14ac:dyDescent="0.3">
      <c r="B30" s="804"/>
      <c r="C30" s="764"/>
      <c r="D30" s="764"/>
      <c r="E30" s="764"/>
      <c r="F30" s="764"/>
      <c r="G30" s="764"/>
      <c r="H30" s="764"/>
      <c r="I30" s="765"/>
    </row>
    <row r="31" spans="2:9" x14ac:dyDescent="0.3">
      <c r="B31" s="804"/>
      <c r="C31" s="764"/>
      <c r="D31" s="764"/>
      <c r="E31" s="764"/>
      <c r="F31" s="764"/>
      <c r="G31" s="764"/>
      <c r="H31" s="764"/>
      <c r="I31" s="765"/>
    </row>
    <row r="32" spans="2:9" ht="15" thickBot="1" x14ac:dyDescent="0.35">
      <c r="B32" s="805"/>
      <c r="C32" s="755"/>
      <c r="D32" s="755"/>
      <c r="E32" s="755"/>
      <c r="F32" s="755"/>
      <c r="G32" s="755"/>
      <c r="H32" s="755"/>
      <c r="I32" s="756"/>
    </row>
  </sheetData>
  <mergeCells count="3">
    <mergeCell ref="B13:H13"/>
    <mergeCell ref="B14:H14"/>
    <mergeCell ref="B17:I32"/>
  </mergeCells>
  <dataValidations count="1">
    <dataValidation type="list" allowBlank="1" showInputMessage="1" showErrorMessage="1" sqref="I14" xr:uid="{00000000-0002-0000-3800-000000000000}">
      <formula1>"V"</formula1>
    </dataValidation>
  </dataValidations>
  <pageMargins left="0.7" right="0.7" top="0.75" bottom="0.75" header="0.3" footer="0.3"/>
  <pageSetup paperSize="9" scale="95" orientation="landscape" horizontalDpi="0" verticalDpi="0"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002060"/>
  </sheetPr>
  <dimension ref="B4:E26"/>
  <sheetViews>
    <sheetView showGridLines="0" workbookViewId="0"/>
  </sheetViews>
  <sheetFormatPr defaultColWidth="9.109375" defaultRowHeight="14.4" x14ac:dyDescent="0.3"/>
  <cols>
    <col min="2" max="2" width="5.6640625" customWidth="1"/>
    <col min="3" max="3" width="28.33203125" customWidth="1"/>
    <col min="4" max="4" width="29.33203125" customWidth="1"/>
    <col min="5" max="5" width="25.5546875" customWidth="1"/>
  </cols>
  <sheetData>
    <row r="4" spans="2:5" x14ac:dyDescent="0.3">
      <c r="B4" s="106" t="s">
        <v>836</v>
      </c>
    </row>
    <row r="5" spans="2:5" x14ac:dyDescent="0.3">
      <c r="B5" s="472" t="s">
        <v>287</v>
      </c>
      <c r="C5" s="488" t="s">
        <v>837</v>
      </c>
      <c r="D5" s="489" t="s">
        <v>838</v>
      </c>
      <c r="E5" s="490" t="s">
        <v>677</v>
      </c>
    </row>
    <row r="6" spans="2:5" x14ac:dyDescent="0.3">
      <c r="B6" s="6">
        <v>1</v>
      </c>
      <c r="C6" s="307" t="s">
        <v>839</v>
      </c>
      <c r="D6" s="451"/>
      <c r="E6" s="238" t="e">
        <f>D6/$D11</f>
        <v>#DIV/0!</v>
      </c>
    </row>
    <row r="7" spans="2:5" x14ac:dyDescent="0.3">
      <c r="B7" s="6">
        <v>2</v>
      </c>
      <c r="C7" s="307" t="s">
        <v>265</v>
      </c>
      <c r="D7" s="451"/>
      <c r="E7" s="238" t="e">
        <f>D7/$D11</f>
        <v>#DIV/0!</v>
      </c>
    </row>
    <row r="8" spans="2:5" x14ac:dyDescent="0.3">
      <c r="B8" s="6">
        <v>3</v>
      </c>
      <c r="C8" s="307" t="s">
        <v>674</v>
      </c>
      <c r="D8" s="451"/>
      <c r="E8" s="238" t="e">
        <f>D8/$D11</f>
        <v>#DIV/0!</v>
      </c>
    </row>
    <row r="9" spans="2:5" x14ac:dyDescent="0.3">
      <c r="B9" s="6">
        <v>4</v>
      </c>
      <c r="C9" s="307" t="s">
        <v>840</v>
      </c>
      <c r="D9" s="451"/>
      <c r="E9" s="238" t="e">
        <f>D9/$D11</f>
        <v>#DIV/0!</v>
      </c>
    </row>
    <row r="10" spans="2:5" x14ac:dyDescent="0.3">
      <c r="B10" s="6">
        <v>5</v>
      </c>
      <c r="C10" s="307" t="s">
        <v>841</v>
      </c>
      <c r="D10" s="451"/>
      <c r="E10" s="238" t="e">
        <f>D10/$D11</f>
        <v>#DIV/0!</v>
      </c>
    </row>
    <row r="11" spans="2:5" x14ac:dyDescent="0.3">
      <c r="B11" s="917" t="s">
        <v>781</v>
      </c>
      <c r="C11" s="918"/>
      <c r="D11" s="491">
        <f>SUM(D6:D10)</f>
        <v>0</v>
      </c>
      <c r="E11" s="492" t="e">
        <f>SUM(E6:E10)</f>
        <v>#DIV/0!</v>
      </c>
    </row>
    <row r="12" spans="2:5" x14ac:dyDescent="0.3">
      <c r="B12" s="831" t="s">
        <v>1168</v>
      </c>
      <c r="C12" s="832"/>
      <c r="D12" s="832"/>
      <c r="E12" s="405"/>
    </row>
    <row r="13" spans="2:5" ht="15" thickBot="1" x14ac:dyDescent="0.35"/>
    <row r="14" spans="2:5" x14ac:dyDescent="0.3">
      <c r="B14" s="322" t="s">
        <v>697</v>
      </c>
      <c r="C14" s="324"/>
      <c r="D14" s="153"/>
      <c r="E14" s="154"/>
    </row>
    <row r="15" spans="2:5" x14ac:dyDescent="0.3">
      <c r="B15" s="804"/>
      <c r="C15" s="764"/>
      <c r="D15" s="764"/>
      <c r="E15" s="765"/>
    </row>
    <row r="16" spans="2:5" x14ac:dyDescent="0.3">
      <c r="B16" s="804"/>
      <c r="C16" s="764"/>
      <c r="D16" s="764"/>
      <c r="E16" s="765"/>
    </row>
    <row r="17" spans="2:5" x14ac:dyDescent="0.3">
      <c r="B17" s="804"/>
      <c r="C17" s="764"/>
      <c r="D17" s="764"/>
      <c r="E17" s="765"/>
    </row>
    <row r="18" spans="2:5" x14ac:dyDescent="0.3">
      <c r="B18" s="804"/>
      <c r="C18" s="764"/>
      <c r="D18" s="764"/>
      <c r="E18" s="765"/>
    </row>
    <row r="19" spans="2:5" x14ac:dyDescent="0.3">
      <c r="B19" s="804"/>
      <c r="C19" s="764"/>
      <c r="D19" s="764"/>
      <c r="E19" s="765"/>
    </row>
    <row r="20" spans="2:5" x14ac:dyDescent="0.3">
      <c r="B20" s="804"/>
      <c r="C20" s="764"/>
      <c r="D20" s="764"/>
      <c r="E20" s="765"/>
    </row>
    <row r="21" spans="2:5" x14ac:dyDescent="0.3">
      <c r="B21" s="804"/>
      <c r="C21" s="764"/>
      <c r="D21" s="764"/>
      <c r="E21" s="765"/>
    </row>
    <row r="22" spans="2:5" x14ac:dyDescent="0.3">
      <c r="B22" s="804"/>
      <c r="C22" s="764"/>
      <c r="D22" s="764"/>
      <c r="E22" s="765"/>
    </row>
    <row r="23" spans="2:5" x14ac:dyDescent="0.3">
      <c r="B23" s="804"/>
      <c r="C23" s="764"/>
      <c r="D23" s="764"/>
      <c r="E23" s="765"/>
    </row>
    <row r="24" spans="2:5" x14ac:dyDescent="0.3">
      <c r="B24" s="804"/>
      <c r="C24" s="764"/>
      <c r="D24" s="764"/>
      <c r="E24" s="765"/>
    </row>
    <row r="25" spans="2:5" x14ac:dyDescent="0.3">
      <c r="B25" s="804"/>
      <c r="C25" s="764"/>
      <c r="D25" s="764"/>
      <c r="E25" s="765"/>
    </row>
    <row r="26" spans="2:5" ht="15" thickBot="1" x14ac:dyDescent="0.35">
      <c r="B26" s="805"/>
      <c r="C26" s="755"/>
      <c r="D26" s="755"/>
      <c r="E26" s="756"/>
    </row>
  </sheetData>
  <mergeCells count="3">
    <mergeCell ref="B11:C11"/>
    <mergeCell ref="B12:D12"/>
    <mergeCell ref="B15:E26"/>
  </mergeCells>
  <dataValidations count="1">
    <dataValidation type="list" allowBlank="1" showInputMessage="1" showErrorMessage="1" sqref="E12" xr:uid="{00000000-0002-0000-3900-000000000000}">
      <formula1>"V"</formula1>
    </dataValidation>
  </dataValidations>
  <pageMargins left="0.7" right="0.7" top="0.75" bottom="0.75" header="0.3" footer="0.3"/>
  <pageSetup orientation="landscape" horizontalDpi="300" verticalDpi="300"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rgb="FF002060"/>
  </sheetPr>
  <dimension ref="B3:I36"/>
  <sheetViews>
    <sheetView showGridLines="0" zoomScale="98" zoomScaleNormal="98" workbookViewId="0"/>
  </sheetViews>
  <sheetFormatPr defaultRowHeight="14.4" x14ac:dyDescent="0.3"/>
  <cols>
    <col min="1" max="1" width="4.5546875" customWidth="1"/>
    <col min="3" max="3" width="57.44140625" customWidth="1"/>
    <col min="4" max="4" width="12.33203125" customWidth="1"/>
    <col min="7" max="7" width="8.6640625" customWidth="1"/>
    <col min="8" max="8" width="25.88671875" customWidth="1"/>
  </cols>
  <sheetData>
    <row r="3" spans="2:9" x14ac:dyDescent="0.3">
      <c r="B3" s="106" t="s">
        <v>842</v>
      </c>
      <c r="C3" s="4"/>
      <c r="D3" s="4"/>
      <c r="E3" s="4"/>
      <c r="F3" s="4"/>
      <c r="G3" s="4"/>
      <c r="H3" s="4"/>
    </row>
    <row r="4" spans="2:9" x14ac:dyDescent="0.3">
      <c r="B4" s="76"/>
      <c r="C4" s="4"/>
      <c r="D4" s="4"/>
      <c r="E4" s="4"/>
      <c r="F4" s="4"/>
      <c r="G4" s="4"/>
      <c r="H4" s="4"/>
    </row>
    <row r="5" spans="2:9" ht="27.6" customHeight="1" x14ac:dyDescent="0.3">
      <c r="B5" s="922" t="s">
        <v>287</v>
      </c>
      <c r="C5" s="922" t="s">
        <v>843</v>
      </c>
      <c r="D5" s="892" t="s">
        <v>844</v>
      </c>
      <c r="E5" s="893"/>
      <c r="F5" s="893"/>
      <c r="G5" s="894"/>
      <c r="H5" s="922" t="s">
        <v>845</v>
      </c>
    </row>
    <row r="6" spans="2:9" x14ac:dyDescent="0.3">
      <c r="B6" s="923"/>
      <c r="C6" s="923"/>
      <c r="D6" s="486" t="s">
        <v>839</v>
      </c>
      <c r="E6" s="487" t="s">
        <v>265</v>
      </c>
      <c r="F6" s="487" t="s">
        <v>674</v>
      </c>
      <c r="G6" s="487" t="s">
        <v>840</v>
      </c>
      <c r="H6" s="923"/>
    </row>
    <row r="7" spans="2:9" x14ac:dyDescent="0.3">
      <c r="B7" s="376">
        <v>1</v>
      </c>
      <c r="C7" s="376">
        <v>2</v>
      </c>
      <c r="D7" s="376">
        <v>3</v>
      </c>
      <c r="E7" s="376">
        <v>4</v>
      </c>
      <c r="F7" s="376">
        <v>5</v>
      </c>
      <c r="G7" s="376">
        <v>6</v>
      </c>
      <c r="H7" s="376">
        <v>7</v>
      </c>
    </row>
    <row r="8" spans="2:9" ht="28.8" x14ac:dyDescent="0.3">
      <c r="B8" s="6">
        <v>1</v>
      </c>
      <c r="C8" s="248" t="s">
        <v>846</v>
      </c>
      <c r="D8" s="6"/>
      <c r="E8" s="6"/>
      <c r="F8" s="6"/>
      <c r="G8" s="6"/>
      <c r="H8" s="6"/>
    </row>
    <row r="9" spans="2:9" ht="43.2" x14ac:dyDescent="0.3">
      <c r="B9" s="6">
        <v>2</v>
      </c>
      <c r="C9" s="8" t="s">
        <v>1178</v>
      </c>
      <c r="D9" s="6"/>
      <c r="E9" s="6"/>
      <c r="F9" s="6"/>
      <c r="G9" s="6"/>
      <c r="H9" s="6"/>
    </row>
    <row r="10" spans="2:9" ht="43.2" x14ac:dyDescent="0.3">
      <c r="B10" s="6">
        <v>3</v>
      </c>
      <c r="C10" s="8" t="s">
        <v>1179</v>
      </c>
      <c r="D10" s="6"/>
      <c r="E10" s="6"/>
      <c r="F10" s="6"/>
      <c r="G10" s="6"/>
      <c r="H10" s="6"/>
    </row>
    <row r="11" spans="2:9" ht="43.2" x14ac:dyDescent="0.3">
      <c r="B11" s="6">
        <v>4</v>
      </c>
      <c r="C11" s="8" t="s">
        <v>1180</v>
      </c>
      <c r="D11" s="6"/>
      <c r="E11" s="6"/>
      <c r="F11" s="6"/>
      <c r="G11" s="6"/>
      <c r="H11" s="6"/>
    </row>
    <row r="12" spans="2:9" ht="28.8" x14ac:dyDescent="0.3">
      <c r="B12" s="6">
        <v>5</v>
      </c>
      <c r="C12" s="8" t="s">
        <v>1181</v>
      </c>
      <c r="D12" s="6"/>
      <c r="E12" s="6"/>
      <c r="F12" s="6"/>
      <c r="G12" s="6"/>
      <c r="H12" s="6"/>
    </row>
    <row r="13" spans="2:9" x14ac:dyDescent="0.3">
      <c r="B13" s="924" t="s">
        <v>348</v>
      </c>
      <c r="C13" s="925"/>
      <c r="D13" s="70">
        <f>SUM(D8:D12)</f>
        <v>0</v>
      </c>
      <c r="E13" s="70">
        <f>SUM(E8:E12)</f>
        <v>0</v>
      </c>
      <c r="F13" s="70">
        <f>SUM(F8:F12)</f>
        <v>0</v>
      </c>
      <c r="G13" s="70">
        <f>SUM(G8:G12)</f>
        <v>0</v>
      </c>
      <c r="H13" s="371"/>
      <c r="I13" s="445"/>
    </row>
    <row r="14" spans="2:9" x14ac:dyDescent="0.3">
      <c r="B14" s="919" t="s">
        <v>1177</v>
      </c>
      <c r="C14" s="920"/>
      <c r="D14" s="920"/>
      <c r="E14" s="920"/>
      <c r="F14" s="920"/>
      <c r="G14" s="921"/>
      <c r="H14" s="8"/>
    </row>
    <row r="15" spans="2:9" ht="15" thickBot="1" x14ac:dyDescent="0.35"/>
    <row r="16" spans="2:9" x14ac:dyDescent="0.3">
      <c r="B16" s="322" t="s">
        <v>697</v>
      </c>
      <c r="C16" s="324"/>
      <c r="D16" s="153"/>
      <c r="E16" s="153"/>
      <c r="F16" s="153"/>
      <c r="G16" s="153"/>
      <c r="H16" s="154"/>
    </row>
    <row r="17" spans="2:8" x14ac:dyDescent="0.3">
      <c r="B17" s="804"/>
      <c r="C17" s="764"/>
      <c r="D17" s="764"/>
      <c r="E17" s="764"/>
      <c r="F17" s="764"/>
      <c r="G17" s="764"/>
      <c r="H17" s="765"/>
    </row>
    <row r="18" spans="2:8" x14ac:dyDescent="0.3">
      <c r="B18" s="804"/>
      <c r="C18" s="764"/>
      <c r="D18" s="764"/>
      <c r="E18" s="764"/>
      <c r="F18" s="764"/>
      <c r="G18" s="764"/>
      <c r="H18" s="765"/>
    </row>
    <row r="19" spans="2:8" x14ac:dyDescent="0.3">
      <c r="B19" s="804"/>
      <c r="C19" s="764"/>
      <c r="D19" s="764"/>
      <c r="E19" s="764"/>
      <c r="F19" s="764"/>
      <c r="G19" s="764"/>
      <c r="H19" s="765"/>
    </row>
    <row r="20" spans="2:8" x14ac:dyDescent="0.3">
      <c r="B20" s="804"/>
      <c r="C20" s="764"/>
      <c r="D20" s="764"/>
      <c r="E20" s="764"/>
      <c r="F20" s="764"/>
      <c r="G20" s="764"/>
      <c r="H20" s="765"/>
    </row>
    <row r="21" spans="2:8" x14ac:dyDescent="0.3">
      <c r="B21" s="804"/>
      <c r="C21" s="764"/>
      <c r="D21" s="764"/>
      <c r="E21" s="764"/>
      <c r="F21" s="764"/>
      <c r="G21" s="764"/>
      <c r="H21" s="765"/>
    </row>
    <row r="22" spans="2:8" x14ac:dyDescent="0.3">
      <c r="B22" s="804"/>
      <c r="C22" s="764"/>
      <c r="D22" s="764"/>
      <c r="E22" s="764"/>
      <c r="F22" s="764"/>
      <c r="G22" s="764"/>
      <c r="H22" s="765"/>
    </row>
    <row r="23" spans="2:8" x14ac:dyDescent="0.3">
      <c r="B23" s="804"/>
      <c r="C23" s="764"/>
      <c r="D23" s="764"/>
      <c r="E23" s="764"/>
      <c r="F23" s="764"/>
      <c r="G23" s="764"/>
      <c r="H23" s="765"/>
    </row>
    <row r="24" spans="2:8" x14ac:dyDescent="0.3">
      <c r="B24" s="804"/>
      <c r="C24" s="764"/>
      <c r="D24" s="764"/>
      <c r="E24" s="764"/>
      <c r="F24" s="764"/>
      <c r="G24" s="764"/>
      <c r="H24" s="765"/>
    </row>
    <row r="25" spans="2:8" x14ac:dyDescent="0.3">
      <c r="B25" s="804"/>
      <c r="C25" s="764"/>
      <c r="D25" s="764"/>
      <c r="E25" s="764"/>
      <c r="F25" s="764"/>
      <c r="G25" s="764"/>
      <c r="H25" s="765"/>
    </row>
    <row r="26" spans="2:8" x14ac:dyDescent="0.3">
      <c r="B26" s="804"/>
      <c r="C26" s="764"/>
      <c r="D26" s="764"/>
      <c r="E26" s="764"/>
      <c r="F26" s="764"/>
      <c r="G26" s="764"/>
      <c r="H26" s="765"/>
    </row>
    <row r="27" spans="2:8" x14ac:dyDescent="0.3">
      <c r="B27" s="804"/>
      <c r="C27" s="764"/>
      <c r="D27" s="764"/>
      <c r="E27" s="764"/>
      <c r="F27" s="764"/>
      <c r="G27" s="764"/>
      <c r="H27" s="765"/>
    </row>
    <row r="28" spans="2:8" x14ac:dyDescent="0.3">
      <c r="B28" s="804"/>
      <c r="C28" s="764"/>
      <c r="D28" s="764"/>
      <c r="E28" s="764"/>
      <c r="F28" s="764"/>
      <c r="G28" s="764"/>
      <c r="H28" s="765"/>
    </row>
    <row r="29" spans="2:8" x14ac:dyDescent="0.3">
      <c r="B29" s="804"/>
      <c r="C29" s="764"/>
      <c r="D29" s="764"/>
      <c r="E29" s="764"/>
      <c r="F29" s="764"/>
      <c r="G29" s="764"/>
      <c r="H29" s="765"/>
    </row>
    <row r="30" spans="2:8" x14ac:dyDescent="0.3">
      <c r="B30" s="804"/>
      <c r="C30" s="764"/>
      <c r="D30" s="764"/>
      <c r="E30" s="764"/>
      <c r="F30" s="764"/>
      <c r="G30" s="764"/>
      <c r="H30" s="765"/>
    </row>
    <row r="31" spans="2:8" x14ac:dyDescent="0.3">
      <c r="B31" s="804"/>
      <c r="C31" s="764"/>
      <c r="D31" s="764"/>
      <c r="E31" s="764"/>
      <c r="F31" s="764"/>
      <c r="G31" s="764"/>
      <c r="H31" s="765"/>
    </row>
    <row r="32" spans="2:8" x14ac:dyDescent="0.3">
      <c r="B32" s="804"/>
      <c r="C32" s="764"/>
      <c r="D32" s="764"/>
      <c r="E32" s="764"/>
      <c r="F32" s="764"/>
      <c r="G32" s="764"/>
      <c r="H32" s="765"/>
    </row>
    <row r="33" spans="2:8" x14ac:dyDescent="0.3">
      <c r="B33" s="804"/>
      <c r="C33" s="764"/>
      <c r="D33" s="764"/>
      <c r="E33" s="764"/>
      <c r="F33" s="764"/>
      <c r="G33" s="764"/>
      <c r="H33" s="765"/>
    </row>
    <row r="34" spans="2:8" x14ac:dyDescent="0.3">
      <c r="B34" s="804"/>
      <c r="C34" s="764"/>
      <c r="D34" s="764"/>
      <c r="E34" s="764"/>
      <c r="F34" s="764"/>
      <c r="G34" s="764"/>
      <c r="H34" s="765"/>
    </row>
    <row r="35" spans="2:8" x14ac:dyDescent="0.3">
      <c r="B35" s="804"/>
      <c r="C35" s="764"/>
      <c r="D35" s="764"/>
      <c r="E35" s="764"/>
      <c r="F35" s="764"/>
      <c r="G35" s="764"/>
      <c r="H35" s="765"/>
    </row>
    <row r="36" spans="2:8" ht="15" thickBot="1" x14ac:dyDescent="0.35">
      <c r="B36" s="805"/>
      <c r="C36" s="755"/>
      <c r="D36" s="755"/>
      <c r="E36" s="755"/>
      <c r="F36" s="755"/>
      <c r="G36" s="755"/>
      <c r="H36" s="756"/>
    </row>
  </sheetData>
  <mergeCells count="7">
    <mergeCell ref="B17:H36"/>
    <mergeCell ref="B14:G14"/>
    <mergeCell ref="B5:B6"/>
    <mergeCell ref="C5:C6"/>
    <mergeCell ref="D5:G5"/>
    <mergeCell ref="H5:H6"/>
    <mergeCell ref="B13:C13"/>
  </mergeCells>
  <dataValidations count="1">
    <dataValidation type="list" allowBlank="1" showInputMessage="1" showErrorMessage="1" sqref="H14" xr:uid="{00000000-0002-0000-3A00-000000000000}">
      <formula1>"V"</formula1>
    </dataValidation>
  </dataValidations>
  <pageMargins left="0.7" right="0.7" top="0.75" bottom="0.75" header="0.3" footer="0.3"/>
  <pageSetup paperSize="9" scale="90" orientation="landscape" horizontalDpi="0"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B2:K92"/>
  <sheetViews>
    <sheetView showGridLines="0" zoomScale="90" zoomScaleNormal="90" workbookViewId="0"/>
  </sheetViews>
  <sheetFormatPr defaultRowHeight="14.4" x14ac:dyDescent="0.3"/>
  <cols>
    <col min="1" max="1" width="3.5546875" customWidth="1"/>
    <col min="2" max="2" width="5.6640625" customWidth="1"/>
    <col min="3" max="3" width="31.33203125" customWidth="1"/>
    <col min="4" max="4" width="9.44140625" customWidth="1"/>
    <col min="7" max="7" width="26.109375" customWidth="1"/>
    <col min="8" max="8" width="18.88671875" customWidth="1"/>
    <col min="9" max="9" width="14.88671875" customWidth="1"/>
    <col min="10" max="10" width="18.6640625" customWidth="1"/>
    <col min="11" max="11" width="16.44140625" customWidth="1"/>
  </cols>
  <sheetData>
    <row r="2" spans="2:11" ht="15.6" x14ac:dyDescent="0.3">
      <c r="B2" s="23" t="s">
        <v>283</v>
      </c>
      <c r="C2" s="4"/>
      <c r="D2" s="4"/>
      <c r="E2" s="4"/>
      <c r="F2" s="4"/>
      <c r="G2" s="4"/>
      <c r="H2" s="4"/>
      <c r="I2" s="4"/>
      <c r="J2" s="4"/>
      <c r="K2" s="4"/>
    </row>
    <row r="3" spans="2:11" ht="9" customHeight="1" x14ac:dyDescent="0.3">
      <c r="B3" s="4"/>
      <c r="C3" s="4"/>
      <c r="D3" s="4"/>
      <c r="E3" s="4"/>
      <c r="F3" s="4"/>
      <c r="G3" s="4"/>
      <c r="H3" s="4"/>
      <c r="I3" s="4"/>
      <c r="J3" s="4"/>
      <c r="K3" s="4"/>
    </row>
    <row r="4" spans="2:11" ht="7.5" hidden="1" customHeight="1" x14ac:dyDescent="0.3">
      <c r="B4" s="4" t="s">
        <v>284</v>
      </c>
      <c r="C4" s="4"/>
      <c r="D4" s="4"/>
      <c r="E4" s="4"/>
      <c r="F4" s="4"/>
      <c r="G4" s="4"/>
      <c r="H4" s="4"/>
      <c r="I4" s="4"/>
      <c r="J4" s="4"/>
      <c r="K4" s="4"/>
    </row>
    <row r="5" spans="2:11" hidden="1" x14ac:dyDescent="0.3">
      <c r="B5" s="4"/>
      <c r="C5" s="4"/>
      <c r="D5" s="4"/>
      <c r="E5" s="4"/>
      <c r="F5" s="4"/>
      <c r="G5" s="4"/>
      <c r="H5" s="4"/>
      <c r="I5" s="4"/>
      <c r="J5" s="4"/>
      <c r="K5" s="4"/>
    </row>
    <row r="6" spans="2:11" hidden="1" x14ac:dyDescent="0.3">
      <c r="B6" s="4"/>
      <c r="C6" s="4" t="s">
        <v>285</v>
      </c>
      <c r="D6" s="4"/>
      <c r="E6" s="4"/>
      <c r="F6" s="4"/>
      <c r="G6" s="4"/>
      <c r="H6" s="4"/>
      <c r="I6" s="4"/>
      <c r="J6" s="4"/>
      <c r="K6" s="4"/>
    </row>
    <row r="7" spans="2:11" hidden="1" x14ac:dyDescent="0.3">
      <c r="B7" s="4"/>
      <c r="C7" s="4"/>
      <c r="D7" s="4"/>
      <c r="E7" s="4"/>
      <c r="F7" s="4"/>
      <c r="G7" s="4"/>
      <c r="H7" s="4"/>
      <c r="I7" s="4"/>
      <c r="J7" s="4"/>
      <c r="K7" s="4"/>
    </row>
    <row r="8" spans="2:11" hidden="1" x14ac:dyDescent="0.3">
      <c r="B8" s="4"/>
      <c r="C8" s="4" t="s">
        <v>286</v>
      </c>
      <c r="D8" s="4"/>
      <c r="E8" s="4"/>
      <c r="F8" s="4"/>
      <c r="G8" s="4"/>
      <c r="H8" s="4"/>
      <c r="I8" s="4"/>
      <c r="J8" s="4"/>
      <c r="K8" s="4"/>
    </row>
    <row r="9" spans="2:11" ht="6.6" customHeight="1" x14ac:dyDescent="0.3">
      <c r="B9" s="4"/>
      <c r="C9" s="4"/>
      <c r="D9" s="4"/>
      <c r="E9" s="4"/>
      <c r="F9" s="4"/>
      <c r="G9" s="4"/>
      <c r="H9" s="4"/>
      <c r="I9" s="4"/>
      <c r="J9" s="4"/>
      <c r="K9" s="4"/>
    </row>
    <row r="10" spans="2:11" x14ac:dyDescent="0.3">
      <c r="B10" s="757" t="s">
        <v>287</v>
      </c>
      <c r="C10" s="757" t="s">
        <v>288</v>
      </c>
      <c r="D10" s="757" t="s">
        <v>289</v>
      </c>
      <c r="E10" s="757"/>
      <c r="F10" s="757"/>
      <c r="G10" s="757" t="s">
        <v>290</v>
      </c>
      <c r="H10" s="757" t="s">
        <v>291</v>
      </c>
      <c r="I10" s="757" t="s">
        <v>292</v>
      </c>
      <c r="J10" s="757" t="s">
        <v>293</v>
      </c>
      <c r="K10" s="758" t="s">
        <v>294</v>
      </c>
    </row>
    <row r="11" spans="2:11" ht="28.8" x14ac:dyDescent="0.3">
      <c r="B11" s="757"/>
      <c r="C11" s="757"/>
      <c r="D11" s="327" t="s">
        <v>295</v>
      </c>
      <c r="E11" s="327" t="s">
        <v>296</v>
      </c>
      <c r="F11" s="327" t="s">
        <v>297</v>
      </c>
      <c r="G11" s="757"/>
      <c r="H11" s="757"/>
      <c r="I11" s="757"/>
      <c r="J11" s="757"/>
      <c r="K11" s="759"/>
    </row>
    <row r="12" spans="2:11" x14ac:dyDescent="0.3">
      <c r="B12" s="5">
        <v>1</v>
      </c>
      <c r="C12" s="5">
        <v>2</v>
      </c>
      <c r="D12" s="5">
        <v>3</v>
      </c>
      <c r="E12" s="5">
        <v>4</v>
      </c>
      <c r="F12" s="5">
        <v>5</v>
      </c>
      <c r="G12" s="5">
        <v>6</v>
      </c>
      <c r="H12" s="5">
        <v>7</v>
      </c>
      <c r="I12" s="5">
        <v>8</v>
      </c>
      <c r="J12" s="5">
        <v>9</v>
      </c>
      <c r="K12" s="5">
        <v>10</v>
      </c>
    </row>
    <row r="13" spans="2:11" x14ac:dyDescent="0.3">
      <c r="B13" s="760" t="s">
        <v>298</v>
      </c>
      <c r="C13" s="761"/>
      <c r="D13" s="761"/>
      <c r="E13" s="761"/>
      <c r="F13" s="761"/>
      <c r="G13" s="761"/>
      <c r="H13" s="761"/>
      <c r="I13" s="761"/>
      <c r="J13" s="761"/>
      <c r="K13" s="762"/>
    </row>
    <row r="14" spans="2:11" ht="57.6" x14ac:dyDescent="0.3">
      <c r="B14" s="6">
        <v>1</v>
      </c>
      <c r="C14" s="8" t="s">
        <v>1282</v>
      </c>
      <c r="D14" s="46"/>
      <c r="E14" s="46"/>
      <c r="F14" s="46" t="s">
        <v>286</v>
      </c>
      <c r="G14" s="8" t="s">
        <v>1283</v>
      </c>
      <c r="H14" s="8" t="s">
        <v>1284</v>
      </c>
      <c r="I14" s="8" t="s">
        <v>1285</v>
      </c>
      <c r="J14" s="8" t="s">
        <v>1286</v>
      </c>
      <c r="K14" s="8">
        <v>2023</v>
      </c>
    </row>
    <row r="15" spans="2:11" ht="129.6" x14ac:dyDescent="0.3">
      <c r="B15" s="6">
        <v>2</v>
      </c>
      <c r="C15" s="8" t="s">
        <v>1287</v>
      </c>
      <c r="D15" s="46" t="s">
        <v>286</v>
      </c>
      <c r="E15" s="46"/>
      <c r="F15" s="46"/>
      <c r="G15" s="8" t="s">
        <v>1288</v>
      </c>
      <c r="H15" s="8" t="s">
        <v>1289</v>
      </c>
      <c r="I15" s="8" t="s">
        <v>1285</v>
      </c>
      <c r="J15" s="8" t="s">
        <v>1290</v>
      </c>
      <c r="K15" s="8">
        <v>2024</v>
      </c>
    </row>
    <row r="16" spans="2:11" ht="115.2" x14ac:dyDescent="0.3">
      <c r="B16" s="6">
        <v>3</v>
      </c>
      <c r="C16" s="8" t="s">
        <v>1291</v>
      </c>
      <c r="D16" s="46"/>
      <c r="E16" s="46"/>
      <c r="F16" s="46" t="s">
        <v>286</v>
      </c>
      <c r="G16" s="8" t="s">
        <v>1292</v>
      </c>
      <c r="H16" s="8" t="s">
        <v>1293</v>
      </c>
      <c r="I16" s="8" t="s">
        <v>1294</v>
      </c>
      <c r="J16" s="8" t="s">
        <v>1295</v>
      </c>
      <c r="K16" s="8">
        <v>2025</v>
      </c>
    </row>
    <row r="17" spans="2:11" ht="86.4" x14ac:dyDescent="0.3">
      <c r="B17" s="6">
        <v>4</v>
      </c>
      <c r="C17" s="8" t="s">
        <v>1296</v>
      </c>
      <c r="D17" s="46"/>
      <c r="E17" s="46"/>
      <c r="F17" s="46" t="s">
        <v>286</v>
      </c>
      <c r="G17" s="8" t="s">
        <v>1297</v>
      </c>
      <c r="H17" s="8" t="s">
        <v>1298</v>
      </c>
      <c r="I17" s="8" t="s">
        <v>1294</v>
      </c>
      <c r="J17" s="8" t="s">
        <v>1299</v>
      </c>
      <c r="K17" s="8">
        <v>2026</v>
      </c>
    </row>
    <row r="18" spans="2:11" ht="115.2" x14ac:dyDescent="0.3">
      <c r="B18" s="6">
        <v>5</v>
      </c>
      <c r="C18" s="8" t="s">
        <v>1300</v>
      </c>
      <c r="D18" s="46"/>
      <c r="E18" s="46"/>
      <c r="F18" s="46" t="s">
        <v>286</v>
      </c>
      <c r="G18" s="8" t="s">
        <v>1301</v>
      </c>
      <c r="H18" s="8" t="s">
        <v>1302</v>
      </c>
      <c r="I18" s="8" t="s">
        <v>1294</v>
      </c>
      <c r="J18" s="8" t="s">
        <v>1295</v>
      </c>
      <c r="K18" s="8">
        <v>2028</v>
      </c>
    </row>
    <row r="19" spans="2:11" ht="15" thickBot="1" x14ac:dyDescent="0.35">
      <c r="B19" s="47" t="s">
        <v>299</v>
      </c>
      <c r="C19" s="48"/>
      <c r="D19" s="49"/>
      <c r="E19" s="49"/>
      <c r="F19" s="49"/>
      <c r="G19" s="48"/>
      <c r="H19" s="48"/>
      <c r="I19" s="48"/>
      <c r="J19" s="48"/>
      <c r="K19" s="48"/>
    </row>
    <row r="20" spans="2:11" ht="15" thickBot="1" x14ac:dyDescent="0.35">
      <c r="B20" s="50" t="s">
        <v>300</v>
      </c>
      <c r="C20" s="51"/>
      <c r="D20" s="299">
        <f>COUNTIF(D14:D19,"V")</f>
        <v>1</v>
      </c>
      <c r="E20" s="299">
        <f>COUNTIF(E14:E19,"V")</f>
        <v>0</v>
      </c>
      <c r="F20" s="299">
        <f>COUNTIF(F14:F19,"V")</f>
        <v>4</v>
      </c>
      <c r="G20" s="52"/>
      <c r="H20" s="52"/>
      <c r="I20" s="52"/>
      <c r="J20" s="52"/>
      <c r="K20" s="53"/>
    </row>
    <row r="21" spans="2:11" x14ac:dyDescent="0.3">
      <c r="B21" s="54" t="s">
        <v>301</v>
      </c>
      <c r="C21" s="55"/>
      <c r="D21" s="56"/>
      <c r="E21" s="56"/>
      <c r="F21" s="56"/>
      <c r="G21" s="56"/>
      <c r="H21" s="56"/>
      <c r="I21" s="56"/>
      <c r="J21" s="56"/>
      <c r="K21" s="57"/>
    </row>
    <row r="22" spans="2:11" ht="86.4" x14ac:dyDescent="0.3">
      <c r="B22" s="58">
        <v>1</v>
      </c>
      <c r="C22" s="59" t="s">
        <v>1303</v>
      </c>
      <c r="D22" s="60"/>
      <c r="E22" s="60"/>
      <c r="F22" s="60" t="s">
        <v>286</v>
      </c>
      <c r="G22" s="59" t="s">
        <v>1304</v>
      </c>
      <c r="H22" s="59" t="s">
        <v>1305</v>
      </c>
      <c r="I22" s="59" t="s">
        <v>1294</v>
      </c>
      <c r="J22" s="59" t="s">
        <v>1286</v>
      </c>
      <c r="K22" s="59">
        <v>2025</v>
      </c>
    </row>
    <row r="23" spans="2:11" ht="115.2" x14ac:dyDescent="0.3">
      <c r="B23" s="6">
        <v>2</v>
      </c>
      <c r="C23" s="8" t="s">
        <v>1300</v>
      </c>
      <c r="D23" s="46"/>
      <c r="E23" s="46"/>
      <c r="F23" s="46" t="s">
        <v>286</v>
      </c>
      <c r="G23" s="8" t="s">
        <v>1301</v>
      </c>
      <c r="H23" s="8" t="s">
        <v>1302</v>
      </c>
      <c r="I23" s="8" t="s">
        <v>1294</v>
      </c>
      <c r="J23" s="8" t="s">
        <v>1295</v>
      </c>
      <c r="K23" s="8">
        <v>2028</v>
      </c>
    </row>
    <row r="24" spans="2:11" x14ac:dyDescent="0.3">
      <c r="B24" s="6">
        <v>3</v>
      </c>
      <c r="C24" s="8"/>
      <c r="D24" s="46"/>
      <c r="E24" s="46"/>
      <c r="F24" s="46"/>
      <c r="G24" s="8"/>
      <c r="H24" s="8"/>
      <c r="I24" s="8"/>
      <c r="J24" s="8"/>
      <c r="K24" s="8"/>
    </row>
    <row r="25" spans="2:11" ht="15" thickBot="1" x14ac:dyDescent="0.35">
      <c r="B25" s="61" t="s">
        <v>302</v>
      </c>
      <c r="C25" s="48"/>
      <c r="D25" s="49"/>
      <c r="E25" s="49"/>
      <c r="F25" s="49"/>
      <c r="G25" s="48"/>
      <c r="H25" s="48"/>
      <c r="I25" s="48"/>
      <c r="J25" s="48"/>
      <c r="K25" s="48"/>
    </row>
    <row r="26" spans="2:11" x14ac:dyDescent="0.3">
      <c r="B26" s="429" t="s">
        <v>300</v>
      </c>
      <c r="C26" s="430"/>
      <c r="D26" s="431">
        <f>COUNTIF(D22:D25,"V")</f>
        <v>0</v>
      </c>
      <c r="E26" s="431">
        <f>COUNTIF(E22:E25,"V")</f>
        <v>0</v>
      </c>
      <c r="F26" s="431">
        <f>COUNTIF(F22:F25,"V")</f>
        <v>2</v>
      </c>
      <c r="G26" s="440"/>
      <c r="H26" s="440"/>
      <c r="I26" s="440"/>
      <c r="J26" s="440"/>
      <c r="K26" s="441"/>
    </row>
    <row r="27" spans="2:11" x14ac:dyDescent="0.3">
      <c r="B27" s="763" t="s">
        <v>303</v>
      </c>
      <c r="C27" s="763"/>
      <c r="D27" s="763"/>
      <c r="E27" s="763"/>
      <c r="F27" s="763"/>
      <c r="G27" s="763"/>
      <c r="H27" s="763"/>
      <c r="I27" s="763"/>
      <c r="J27" s="763"/>
      <c r="K27" s="763"/>
    </row>
    <row r="28" spans="2:11" ht="115.2" x14ac:dyDescent="0.3">
      <c r="B28" s="6">
        <v>1</v>
      </c>
      <c r="C28" s="8" t="s">
        <v>1300</v>
      </c>
      <c r="D28" s="46"/>
      <c r="E28" s="46"/>
      <c r="F28" s="46" t="s">
        <v>286</v>
      </c>
      <c r="G28" s="8" t="s">
        <v>1301</v>
      </c>
      <c r="H28" s="8" t="s">
        <v>1302</v>
      </c>
      <c r="I28" s="8" t="s">
        <v>1294</v>
      </c>
      <c r="J28" s="8" t="s">
        <v>1295</v>
      </c>
      <c r="K28" s="8">
        <v>2028</v>
      </c>
    </row>
    <row r="29" spans="2:11" x14ac:dyDescent="0.3">
      <c r="B29" s="6">
        <v>2</v>
      </c>
      <c r="C29" s="8"/>
      <c r="D29" s="46"/>
      <c r="E29" s="46"/>
      <c r="F29" s="46"/>
      <c r="G29" s="8"/>
      <c r="H29" s="8"/>
      <c r="I29" s="8"/>
      <c r="J29" s="8"/>
      <c r="K29" s="8"/>
    </row>
    <row r="30" spans="2:11" x14ac:dyDescent="0.3">
      <c r="B30" s="6">
        <v>3</v>
      </c>
      <c r="C30" s="8"/>
      <c r="D30" s="46"/>
      <c r="E30" s="46"/>
      <c r="F30" s="46"/>
      <c r="G30" s="8"/>
      <c r="H30" s="8"/>
      <c r="I30" s="8"/>
      <c r="J30" s="8"/>
      <c r="K30" s="8"/>
    </row>
    <row r="31" spans="2:11" x14ac:dyDescent="0.3">
      <c r="B31" s="6"/>
      <c r="C31" s="8"/>
      <c r="D31" s="46"/>
      <c r="E31" s="46"/>
      <c r="F31" s="46"/>
      <c r="G31" s="8"/>
      <c r="H31" s="8"/>
      <c r="I31" s="8"/>
      <c r="J31" s="8"/>
      <c r="K31" s="8"/>
    </row>
    <row r="32" spans="2:11" x14ac:dyDescent="0.3">
      <c r="B32" s="6"/>
      <c r="C32" s="8"/>
      <c r="D32" s="46"/>
      <c r="E32" s="46"/>
      <c r="F32" s="46"/>
      <c r="G32" s="8"/>
      <c r="H32" s="8"/>
      <c r="I32" s="8"/>
      <c r="J32" s="8"/>
      <c r="K32" s="8"/>
    </row>
    <row r="33" spans="2:11" x14ac:dyDescent="0.3">
      <c r="B33" s="67"/>
      <c r="C33" s="8"/>
      <c r="D33" s="46"/>
      <c r="E33" s="46"/>
      <c r="F33" s="46"/>
      <c r="G33" s="8"/>
      <c r="H33" s="8"/>
      <c r="I33" s="8"/>
      <c r="J33" s="8"/>
      <c r="K33" s="8"/>
    </row>
    <row r="34" spans="2:11" x14ac:dyDescent="0.3">
      <c r="B34" s="67"/>
      <c r="C34" s="8"/>
      <c r="D34" s="46"/>
      <c r="E34" s="46"/>
      <c r="F34" s="46"/>
      <c r="G34" s="8"/>
      <c r="H34" s="8"/>
      <c r="I34" s="8"/>
      <c r="J34" s="8"/>
      <c r="K34" s="8"/>
    </row>
    <row r="35" spans="2:11" x14ac:dyDescent="0.3">
      <c r="B35" s="67"/>
      <c r="C35" s="8"/>
      <c r="D35" s="46"/>
      <c r="E35" s="46"/>
      <c r="F35" s="46"/>
      <c r="G35" s="8"/>
      <c r="H35" s="8"/>
      <c r="I35" s="8"/>
      <c r="J35" s="8"/>
      <c r="K35" s="8"/>
    </row>
    <row r="36" spans="2:11" x14ac:dyDescent="0.3">
      <c r="B36" s="6" t="s">
        <v>299</v>
      </c>
      <c r="C36" s="8"/>
      <c r="D36" s="46"/>
      <c r="E36" s="46"/>
      <c r="F36" s="46"/>
      <c r="G36" s="8"/>
      <c r="H36" s="8"/>
      <c r="I36" s="8"/>
      <c r="J36" s="8"/>
      <c r="K36" s="8"/>
    </row>
    <row r="37" spans="2:11" x14ac:dyDescent="0.3">
      <c r="B37" s="432" t="s">
        <v>300</v>
      </c>
      <c r="C37" s="8"/>
      <c r="D37" s="433">
        <f>COUNTIF(D28:D35,"V")</f>
        <v>0</v>
      </c>
      <c r="E37" s="433">
        <f>COUNTIF(E28:E35,"V")</f>
        <v>0</v>
      </c>
      <c r="F37" s="433">
        <f>COUNTIF(F28:F35,"V")</f>
        <v>1</v>
      </c>
      <c r="G37" s="434"/>
      <c r="H37" s="434"/>
      <c r="I37" s="434"/>
      <c r="J37" s="434"/>
      <c r="K37" s="434"/>
    </row>
    <row r="38" spans="2:11" x14ac:dyDescent="0.3">
      <c r="B38" s="747" t="s">
        <v>1168</v>
      </c>
      <c r="C38" s="747"/>
      <c r="D38" s="747"/>
      <c r="E38" s="747"/>
      <c r="F38" s="747"/>
      <c r="G38" s="747"/>
      <c r="H38" s="747"/>
      <c r="I38" s="747"/>
      <c r="J38" s="766" t="s">
        <v>286</v>
      </c>
      <c r="K38" s="766"/>
    </row>
    <row r="39" spans="2:11" ht="15" thickBot="1" x14ac:dyDescent="0.35">
      <c r="B39" s="4"/>
      <c r="C39" s="4"/>
      <c r="D39" s="4"/>
      <c r="E39" s="4"/>
      <c r="F39" s="4"/>
      <c r="G39" s="4"/>
      <c r="H39" s="4"/>
      <c r="I39" s="4"/>
      <c r="J39" s="4"/>
      <c r="K39" s="4"/>
    </row>
    <row r="40" spans="2:11" x14ac:dyDescent="0.3">
      <c r="B40" s="160" t="s">
        <v>2</v>
      </c>
      <c r="C40" s="161"/>
      <c r="D40" s="161"/>
      <c r="E40" s="161"/>
      <c r="F40" s="161"/>
      <c r="G40" s="161"/>
      <c r="H40" s="161"/>
      <c r="I40" s="161"/>
      <c r="J40" s="161"/>
      <c r="K40" s="162"/>
    </row>
    <row r="41" spans="2:11" x14ac:dyDescent="0.3">
      <c r="B41" s="168">
        <v>1</v>
      </c>
      <c r="C41" s="4" t="s">
        <v>77</v>
      </c>
      <c r="D41" s="4"/>
      <c r="E41" s="4"/>
      <c r="F41" s="4"/>
      <c r="G41" s="4"/>
      <c r="H41" s="4"/>
      <c r="I41" s="4"/>
      <c r="J41" s="4"/>
      <c r="K41" s="164"/>
    </row>
    <row r="42" spans="2:11" ht="27" customHeight="1" x14ac:dyDescent="0.3">
      <c r="B42" s="168">
        <v>2</v>
      </c>
      <c r="C42" s="745" t="s">
        <v>304</v>
      </c>
      <c r="D42" s="764"/>
      <c r="E42" s="764"/>
      <c r="F42" s="764"/>
      <c r="G42" s="764"/>
      <c r="H42" s="764"/>
      <c r="I42" s="764"/>
      <c r="J42" s="764"/>
      <c r="K42" s="765"/>
    </row>
    <row r="43" spans="2:11" ht="45.75" customHeight="1" x14ac:dyDescent="0.3">
      <c r="B43" s="169">
        <v>3</v>
      </c>
      <c r="C43" s="745" t="s">
        <v>1130</v>
      </c>
      <c r="D43" s="745"/>
      <c r="E43" s="745"/>
      <c r="F43" s="745"/>
      <c r="G43" s="745"/>
      <c r="H43" s="745"/>
      <c r="I43" s="745"/>
      <c r="J43" s="745"/>
      <c r="K43" s="746"/>
    </row>
    <row r="44" spans="2:11" x14ac:dyDescent="0.3">
      <c r="B44" s="155"/>
      <c r="K44" s="156"/>
    </row>
    <row r="45" spans="2:11" x14ac:dyDescent="0.3">
      <c r="B45" s="155"/>
      <c r="C45" s="64" t="s">
        <v>305</v>
      </c>
      <c r="K45" s="156"/>
    </row>
    <row r="46" spans="2:11" x14ac:dyDescent="0.3">
      <c r="B46" s="155"/>
      <c r="C46" t="s">
        <v>306</v>
      </c>
      <c r="K46" s="156"/>
    </row>
    <row r="47" spans="2:11" x14ac:dyDescent="0.3">
      <c r="B47" s="155"/>
      <c r="C47" t="s">
        <v>307</v>
      </c>
      <c r="K47" s="156"/>
    </row>
    <row r="48" spans="2:11" x14ac:dyDescent="0.3">
      <c r="B48" s="155"/>
      <c r="C48" t="s">
        <v>308</v>
      </c>
      <c r="K48" s="156"/>
    </row>
    <row r="49" spans="2:11" x14ac:dyDescent="0.3">
      <c r="B49" s="155"/>
      <c r="C49" t="s">
        <v>309</v>
      </c>
      <c r="K49" s="156"/>
    </row>
    <row r="50" spans="2:11" x14ac:dyDescent="0.3">
      <c r="B50" s="155"/>
      <c r="C50" t="s">
        <v>310</v>
      </c>
      <c r="K50" s="156"/>
    </row>
    <row r="51" spans="2:11" x14ac:dyDescent="0.3">
      <c r="B51" s="155"/>
      <c r="C51" t="s">
        <v>311</v>
      </c>
      <c r="K51" s="156"/>
    </row>
    <row r="52" spans="2:11" x14ac:dyDescent="0.3">
      <c r="B52" s="155"/>
      <c r="C52" t="s">
        <v>312</v>
      </c>
      <c r="K52" s="156"/>
    </row>
    <row r="53" spans="2:11" x14ac:dyDescent="0.3">
      <c r="B53" s="155"/>
      <c r="C53" t="s">
        <v>313</v>
      </c>
      <c r="K53" s="156"/>
    </row>
    <row r="54" spans="2:11" x14ac:dyDescent="0.3">
      <c r="B54" s="155"/>
      <c r="C54" t="s">
        <v>314</v>
      </c>
      <c r="K54" s="156"/>
    </row>
    <row r="55" spans="2:11" x14ac:dyDescent="0.3">
      <c r="B55" s="155"/>
      <c r="C55" t="s">
        <v>315</v>
      </c>
      <c r="K55" s="156"/>
    </row>
    <row r="56" spans="2:11" ht="15" thickBot="1" x14ac:dyDescent="0.35">
      <c r="B56" s="157"/>
      <c r="C56" s="158" t="s">
        <v>316</v>
      </c>
      <c r="D56" s="158"/>
      <c r="E56" s="158"/>
      <c r="F56" s="158"/>
      <c r="G56" s="158"/>
      <c r="H56" s="158"/>
      <c r="I56" s="158"/>
      <c r="J56" s="158"/>
      <c r="K56" s="159"/>
    </row>
    <row r="57" spans="2:11" ht="15" thickBot="1" x14ac:dyDescent="0.35"/>
    <row r="58" spans="2:11" x14ac:dyDescent="0.3">
      <c r="B58" s="151" t="s">
        <v>696</v>
      </c>
      <c r="C58" s="152"/>
      <c r="D58" s="153"/>
      <c r="E58" s="153"/>
      <c r="F58" s="153"/>
      <c r="G58" s="153"/>
      <c r="H58" s="153"/>
      <c r="I58" s="153"/>
      <c r="J58" s="153"/>
      <c r="K58" s="154"/>
    </row>
    <row r="59" spans="2:11" x14ac:dyDescent="0.3">
      <c r="B59" s="170" t="s">
        <v>317</v>
      </c>
      <c r="C59" s="65"/>
      <c r="D59" s="65"/>
      <c r="E59" s="65"/>
      <c r="F59" s="65"/>
      <c r="G59" s="65"/>
      <c r="H59" s="65"/>
      <c r="I59" s="65"/>
      <c r="J59" s="65"/>
      <c r="K59" s="171"/>
    </row>
    <row r="60" spans="2:11" x14ac:dyDescent="0.3">
      <c r="B60" s="155" t="s">
        <v>318</v>
      </c>
      <c r="K60" s="156"/>
    </row>
    <row r="61" spans="2:11" x14ac:dyDescent="0.3">
      <c r="B61" s="155" t="s">
        <v>319</v>
      </c>
      <c r="K61" s="156"/>
    </row>
    <row r="62" spans="2:11" x14ac:dyDescent="0.3">
      <c r="B62" s="155"/>
      <c r="K62" s="156"/>
    </row>
    <row r="63" spans="2:11" ht="14.4" customHeight="1" x14ac:dyDescent="0.3">
      <c r="B63" s="748" t="s">
        <v>320</v>
      </c>
      <c r="C63" s="749"/>
      <c r="D63" s="749"/>
      <c r="E63" s="749"/>
      <c r="F63" s="749"/>
      <c r="G63" s="749"/>
      <c r="H63" s="749"/>
      <c r="I63" s="749"/>
      <c r="J63" s="749"/>
      <c r="K63" s="750"/>
    </row>
    <row r="64" spans="2:11" ht="75.599999999999994" customHeight="1" x14ac:dyDescent="0.3">
      <c r="B64" s="751"/>
      <c r="C64" s="752"/>
      <c r="D64" s="752"/>
      <c r="E64" s="752"/>
      <c r="F64" s="752"/>
      <c r="G64" s="752"/>
      <c r="H64" s="752"/>
      <c r="I64" s="752"/>
      <c r="J64" s="752"/>
      <c r="K64" s="753"/>
    </row>
    <row r="65" spans="2:11" x14ac:dyDescent="0.3">
      <c r="B65" s="155"/>
      <c r="K65" s="156"/>
    </row>
    <row r="66" spans="2:11" x14ac:dyDescent="0.3">
      <c r="B66" s="170" t="s">
        <v>321</v>
      </c>
      <c r="C66" s="65"/>
      <c r="D66" s="65"/>
      <c r="E66" s="65"/>
      <c r="F66" s="65"/>
      <c r="G66" s="65"/>
      <c r="H66" s="65"/>
      <c r="I66" s="65"/>
      <c r="J66" s="65"/>
      <c r="K66" s="171"/>
    </row>
    <row r="67" spans="2:11" x14ac:dyDescent="0.3">
      <c r="B67" s="155" t="s">
        <v>322</v>
      </c>
      <c r="K67" s="156"/>
    </row>
    <row r="68" spans="2:11" x14ac:dyDescent="0.3">
      <c r="B68" s="155" t="s">
        <v>323</v>
      </c>
      <c r="K68" s="156"/>
    </row>
    <row r="69" spans="2:11" x14ac:dyDescent="0.3">
      <c r="B69" s="155" t="s">
        <v>324</v>
      </c>
      <c r="K69" s="156"/>
    </row>
    <row r="70" spans="2:11" s="66" customFormat="1" ht="47.4" customHeight="1" thickBot="1" x14ac:dyDescent="0.35">
      <c r="B70" s="754" t="s">
        <v>325</v>
      </c>
      <c r="C70" s="755"/>
      <c r="D70" s="755"/>
      <c r="E70" s="755"/>
      <c r="F70" s="755"/>
      <c r="G70" s="755"/>
      <c r="H70" s="755"/>
      <c r="I70" s="755"/>
      <c r="J70" s="755"/>
      <c r="K70" s="756"/>
    </row>
    <row r="71" spans="2:11" ht="15" thickBot="1" x14ac:dyDescent="0.35"/>
    <row r="72" spans="2:11" x14ac:dyDescent="0.3">
      <c r="B72" s="151" t="s">
        <v>697</v>
      </c>
      <c r="C72" s="152"/>
      <c r="D72" s="153"/>
      <c r="E72" s="153"/>
      <c r="F72" s="153"/>
      <c r="G72" s="153"/>
      <c r="H72" s="153"/>
      <c r="I72" s="153"/>
      <c r="J72" s="153"/>
      <c r="K72" s="154"/>
    </row>
    <row r="73" spans="2:11" ht="409.5" customHeight="1" x14ac:dyDescent="0.3">
      <c r="B73" s="744" t="s">
        <v>1306</v>
      </c>
      <c r="C73" s="745"/>
      <c r="D73" s="745"/>
      <c r="E73" s="745"/>
      <c r="F73" s="745"/>
      <c r="G73" s="745"/>
      <c r="H73" s="745"/>
      <c r="I73" s="745"/>
      <c r="J73" s="745"/>
      <c r="K73" s="746"/>
    </row>
    <row r="74" spans="2:11" ht="86.4" x14ac:dyDescent="0.3">
      <c r="B74" s="607" t="s">
        <v>1159</v>
      </c>
      <c r="C74" s="606"/>
      <c r="D74" s="87"/>
      <c r="E74" s="87"/>
      <c r="F74" s="87"/>
      <c r="G74" s="87"/>
      <c r="H74" s="87"/>
      <c r="I74" s="87"/>
      <c r="J74" s="87"/>
      <c r="K74" s="608"/>
    </row>
    <row r="75" spans="2:11" x14ac:dyDescent="0.3">
      <c r="B75" s="607"/>
      <c r="C75" s="606"/>
      <c r="D75" s="87"/>
      <c r="E75" s="87"/>
      <c r="F75" s="87"/>
      <c r="G75" s="87"/>
      <c r="H75" s="87"/>
      <c r="I75" s="87"/>
      <c r="J75" s="87"/>
      <c r="K75" s="608"/>
    </row>
    <row r="76" spans="2:11" x14ac:dyDescent="0.3">
      <c r="B76" s="607"/>
      <c r="C76" s="606"/>
      <c r="D76" s="87"/>
      <c r="E76" s="87"/>
      <c r="F76" s="87"/>
      <c r="G76" s="87"/>
      <c r="H76" s="87"/>
      <c r="I76" s="87"/>
      <c r="J76" s="87"/>
      <c r="K76" s="608"/>
    </row>
    <row r="77" spans="2:11" x14ac:dyDescent="0.3">
      <c r="B77" s="607"/>
      <c r="C77" s="606"/>
      <c r="D77" s="87"/>
      <c r="E77" s="87"/>
      <c r="F77" s="87"/>
      <c r="G77" s="87"/>
      <c r="H77" s="87"/>
      <c r="I77" s="87"/>
      <c r="J77" s="87"/>
      <c r="K77" s="608"/>
    </row>
    <row r="78" spans="2:11" x14ac:dyDescent="0.3">
      <c r="B78" s="607"/>
      <c r="C78" s="606"/>
      <c r="D78" s="87"/>
      <c r="E78" s="87"/>
      <c r="F78" s="87"/>
      <c r="G78" s="87"/>
      <c r="H78" s="87"/>
      <c r="I78" s="87"/>
      <c r="J78" s="87"/>
      <c r="K78" s="608"/>
    </row>
    <row r="79" spans="2:11" x14ac:dyDescent="0.3">
      <c r="B79" s="607"/>
      <c r="C79" s="606"/>
      <c r="D79" s="87"/>
      <c r="E79" s="87"/>
      <c r="F79" s="87"/>
      <c r="G79" s="87"/>
      <c r="H79" s="87"/>
      <c r="I79" s="87"/>
      <c r="J79" s="87"/>
      <c r="K79" s="608"/>
    </row>
    <row r="80" spans="2:11" x14ac:dyDescent="0.3">
      <c r="B80" s="607"/>
      <c r="C80" s="606"/>
      <c r="D80" s="87"/>
      <c r="E80" s="87"/>
      <c r="F80" s="87"/>
      <c r="G80" s="87"/>
      <c r="H80" s="87"/>
      <c r="I80" s="87"/>
      <c r="J80" s="87"/>
      <c r="K80" s="608"/>
    </row>
    <row r="81" spans="2:11" x14ac:dyDescent="0.3">
      <c r="B81" s="607"/>
      <c r="C81" s="606"/>
      <c r="D81" s="87"/>
      <c r="E81" s="87"/>
      <c r="F81" s="87"/>
      <c r="G81" s="87"/>
      <c r="H81" s="87"/>
      <c r="I81" s="87"/>
      <c r="J81" s="87"/>
      <c r="K81" s="608"/>
    </row>
    <row r="82" spans="2:11" x14ac:dyDescent="0.3">
      <c r="B82" s="607"/>
      <c r="C82" s="606"/>
      <c r="D82" s="87"/>
      <c r="E82" s="87"/>
      <c r="F82" s="87"/>
      <c r="G82" s="87"/>
      <c r="H82" s="87"/>
      <c r="I82" s="87"/>
      <c r="J82" s="87"/>
      <c r="K82" s="608"/>
    </row>
    <row r="83" spans="2:11" x14ac:dyDescent="0.3">
      <c r="B83" s="607"/>
      <c r="C83" s="606"/>
      <c r="D83" s="87"/>
      <c r="E83" s="87"/>
      <c r="F83" s="87"/>
      <c r="G83" s="87"/>
      <c r="H83" s="87"/>
      <c r="I83" s="87"/>
      <c r="J83" s="87"/>
      <c r="K83" s="608"/>
    </row>
    <row r="84" spans="2:11" x14ac:dyDescent="0.3">
      <c r="B84" s="607"/>
      <c r="C84" s="606"/>
      <c r="D84" s="87"/>
      <c r="E84" s="87"/>
      <c r="F84" s="87"/>
      <c r="G84" s="87"/>
      <c r="H84" s="87"/>
      <c r="I84" s="87"/>
      <c r="J84" s="87"/>
      <c r="K84" s="608"/>
    </row>
    <row r="85" spans="2:11" x14ac:dyDescent="0.3">
      <c r="B85" s="607"/>
      <c r="C85" s="606"/>
      <c r="D85" s="87"/>
      <c r="E85" s="87"/>
      <c r="F85" s="87"/>
      <c r="G85" s="87"/>
      <c r="H85" s="87"/>
      <c r="I85" s="87"/>
      <c r="J85" s="87"/>
      <c r="K85" s="608"/>
    </row>
    <row r="86" spans="2:11" x14ac:dyDescent="0.3">
      <c r="B86" s="607"/>
      <c r="C86" s="606"/>
      <c r="D86" s="87"/>
      <c r="E86" s="87"/>
      <c r="F86" s="87"/>
      <c r="G86" s="87"/>
      <c r="H86" s="87"/>
      <c r="I86" s="87"/>
      <c r="J86" s="87"/>
      <c r="K86" s="608"/>
    </row>
    <row r="87" spans="2:11" x14ac:dyDescent="0.3">
      <c r="B87" s="607"/>
      <c r="C87" s="606"/>
      <c r="D87" s="87"/>
      <c r="E87" s="87"/>
      <c r="F87" s="87"/>
      <c r="G87" s="87"/>
      <c r="H87" s="87"/>
      <c r="I87" s="87"/>
      <c r="J87" s="87"/>
      <c r="K87" s="608"/>
    </row>
    <row r="88" spans="2:11" x14ac:dyDescent="0.3">
      <c r="B88" s="607"/>
      <c r="C88" s="606"/>
      <c r="D88" s="87"/>
      <c r="E88" s="87"/>
      <c r="F88" s="87"/>
      <c r="G88" s="87"/>
      <c r="H88" s="87"/>
      <c r="I88" s="87"/>
      <c r="J88" s="87"/>
      <c r="K88" s="608"/>
    </row>
    <row r="89" spans="2:11" x14ac:dyDescent="0.3">
      <c r="B89" s="607"/>
      <c r="C89" s="606"/>
      <c r="D89" s="87"/>
      <c r="E89" s="87"/>
      <c r="F89" s="87"/>
      <c r="G89" s="87"/>
      <c r="H89" s="87"/>
      <c r="I89" s="87"/>
      <c r="J89" s="87"/>
      <c r="K89" s="608"/>
    </row>
    <row r="90" spans="2:11" x14ac:dyDescent="0.3">
      <c r="B90" s="607"/>
      <c r="C90" s="606"/>
      <c r="D90" s="87"/>
      <c r="E90" s="87"/>
      <c r="F90" s="87"/>
      <c r="G90" s="87"/>
      <c r="H90" s="87"/>
      <c r="I90" s="87"/>
      <c r="J90" s="87"/>
      <c r="K90" s="608"/>
    </row>
    <row r="91" spans="2:11" x14ac:dyDescent="0.3">
      <c r="B91" s="607"/>
      <c r="C91" s="606"/>
      <c r="D91" s="87"/>
      <c r="E91" s="87"/>
      <c r="F91" s="87"/>
      <c r="G91" s="87"/>
      <c r="H91" s="87"/>
      <c r="I91" s="87"/>
      <c r="J91" s="87"/>
      <c r="K91" s="608"/>
    </row>
    <row r="92" spans="2:11" ht="15" thickBot="1" x14ac:dyDescent="0.35">
      <c r="B92" s="609"/>
      <c r="C92" s="610"/>
      <c r="D92" s="422"/>
      <c r="E92" s="422"/>
      <c r="F92" s="422"/>
      <c r="G92" s="422"/>
      <c r="H92" s="422"/>
      <c r="I92" s="422"/>
      <c r="J92" s="422"/>
      <c r="K92" s="611"/>
    </row>
  </sheetData>
  <mergeCells count="17">
    <mergeCell ref="J10:J11"/>
    <mergeCell ref="K10:K11"/>
    <mergeCell ref="B13:K13"/>
    <mergeCell ref="B27:K27"/>
    <mergeCell ref="C42:K42"/>
    <mergeCell ref="B10:B11"/>
    <mergeCell ref="C10:C11"/>
    <mergeCell ref="D10:F10"/>
    <mergeCell ref="G10:G11"/>
    <mergeCell ref="H10:H11"/>
    <mergeCell ref="I10:I11"/>
    <mergeCell ref="J38:K38"/>
    <mergeCell ref="B73:K73"/>
    <mergeCell ref="B38:I38"/>
    <mergeCell ref="B63:K64"/>
    <mergeCell ref="B70:K70"/>
    <mergeCell ref="C43:K43"/>
  </mergeCells>
  <conditionalFormatting sqref="D14:F16">
    <cfRule type="duplicateValues" dxfId="12" priority="6"/>
  </conditionalFormatting>
  <conditionalFormatting sqref="D17:F17">
    <cfRule type="duplicateValues" dxfId="11" priority="5"/>
  </conditionalFormatting>
  <conditionalFormatting sqref="D18:F18">
    <cfRule type="duplicateValues" dxfId="10" priority="4"/>
  </conditionalFormatting>
  <conditionalFormatting sqref="D19:F19">
    <cfRule type="duplicateValues" dxfId="9" priority="16"/>
  </conditionalFormatting>
  <conditionalFormatting sqref="D22:F22">
    <cfRule type="duplicateValues" dxfId="8" priority="3"/>
  </conditionalFormatting>
  <conditionalFormatting sqref="D23:F23">
    <cfRule type="duplicateValues" dxfId="7" priority="2"/>
  </conditionalFormatting>
  <conditionalFormatting sqref="D24:F24">
    <cfRule type="duplicateValues" dxfId="6" priority="12"/>
  </conditionalFormatting>
  <conditionalFormatting sqref="D25:F25">
    <cfRule type="duplicateValues" dxfId="5" priority="8"/>
  </conditionalFormatting>
  <conditionalFormatting sqref="D28:F28">
    <cfRule type="duplicateValues" dxfId="4" priority="1"/>
  </conditionalFormatting>
  <conditionalFormatting sqref="D29:F32">
    <cfRule type="duplicateValues" dxfId="3" priority="9"/>
  </conditionalFormatting>
  <conditionalFormatting sqref="D33:F33">
    <cfRule type="duplicateValues" dxfId="2" priority="10"/>
  </conditionalFormatting>
  <conditionalFormatting sqref="D34:F34">
    <cfRule type="duplicateValues" dxfId="1" priority="11"/>
  </conditionalFormatting>
  <conditionalFormatting sqref="D35:F36">
    <cfRule type="duplicateValues" dxfId="0" priority="14"/>
  </conditionalFormatting>
  <dataValidations count="2">
    <dataValidation type="list" allowBlank="1" showInputMessage="1" showErrorMessage="1" sqref="D14:F19 D21:F25 D28:F36" xr:uid="{00000000-0002-0000-0500-000000000000}">
      <formula1>$C$7:$C$8</formula1>
    </dataValidation>
    <dataValidation type="list" allowBlank="1" showInputMessage="1" showErrorMessage="1" sqref="J38" xr:uid="{00000000-0002-0000-0500-000001000000}">
      <formula1>"V"</formula1>
    </dataValidation>
  </dataValidations>
  <pageMargins left="0.7" right="0.7" top="0.75" bottom="0.75" header="0.3" footer="0.3"/>
  <pageSetup scale="75" orientation="landscape" horizontalDpi="300" verticalDpi="300" r:id="rId1"/>
  <drawing r:id="rId2"/>
  <legacyDrawing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rgb="FF002060"/>
  </sheetPr>
  <dimension ref="B3:G11"/>
  <sheetViews>
    <sheetView showGridLines="0" workbookViewId="0"/>
  </sheetViews>
  <sheetFormatPr defaultColWidth="9.109375" defaultRowHeight="14.4" x14ac:dyDescent="0.3"/>
  <cols>
    <col min="1" max="1" width="3.44140625" customWidth="1"/>
    <col min="3" max="3" width="57.44140625" customWidth="1"/>
    <col min="4" max="4" width="14.109375" customWidth="1"/>
  </cols>
  <sheetData>
    <row r="3" spans="2:7" x14ac:dyDescent="0.3">
      <c r="B3" s="106" t="s">
        <v>847</v>
      </c>
      <c r="C3" s="4"/>
      <c r="D3" s="4"/>
      <c r="E3" s="4"/>
      <c r="F3" s="4"/>
      <c r="G3" s="4"/>
    </row>
    <row r="4" spans="2:7" x14ac:dyDescent="0.3">
      <c r="B4" s="76"/>
      <c r="C4" s="4"/>
      <c r="D4" s="4"/>
      <c r="E4" s="4"/>
      <c r="F4" s="4"/>
      <c r="G4" s="4"/>
    </row>
    <row r="5" spans="2:7" x14ac:dyDescent="0.3">
      <c r="B5" s="463" t="s">
        <v>287</v>
      </c>
      <c r="C5" s="463" t="s">
        <v>843</v>
      </c>
      <c r="D5" s="463" t="s">
        <v>839</v>
      </c>
      <c r="E5" s="327" t="s">
        <v>265</v>
      </c>
      <c r="F5" s="327" t="s">
        <v>674</v>
      </c>
      <c r="G5" s="327" t="s">
        <v>840</v>
      </c>
    </row>
    <row r="6" spans="2:7" x14ac:dyDescent="0.3">
      <c r="B6" s="376">
        <v>1</v>
      </c>
      <c r="C6" s="376">
        <v>2</v>
      </c>
      <c r="D6" s="376">
        <v>3</v>
      </c>
      <c r="E6" s="376">
        <v>4</v>
      </c>
      <c r="F6" s="376">
        <v>5</v>
      </c>
      <c r="G6" s="376">
        <v>6</v>
      </c>
    </row>
    <row r="7" spans="2:7" ht="28.8" x14ac:dyDescent="0.3">
      <c r="B7" s="6">
        <v>1</v>
      </c>
      <c r="C7" s="248" t="s">
        <v>848</v>
      </c>
      <c r="D7" s="6"/>
      <c r="E7" s="6"/>
      <c r="F7" s="6"/>
      <c r="G7" s="6"/>
    </row>
    <row r="8" spans="2:7" ht="28.8" x14ac:dyDescent="0.3">
      <c r="B8" s="6">
        <v>2</v>
      </c>
      <c r="C8" s="8" t="s">
        <v>849</v>
      </c>
      <c r="D8" s="6"/>
      <c r="E8" s="6"/>
      <c r="F8" s="6"/>
      <c r="G8" s="6"/>
    </row>
    <row r="9" spans="2:7" ht="43.2" x14ac:dyDescent="0.3">
      <c r="B9" s="6">
        <v>3</v>
      </c>
      <c r="C9" s="8" t="s">
        <v>850</v>
      </c>
      <c r="D9" s="6"/>
      <c r="E9" s="6"/>
      <c r="F9" s="6"/>
      <c r="G9" s="6"/>
    </row>
    <row r="10" spans="2:7" ht="28.8" x14ac:dyDescent="0.3">
      <c r="B10" s="6">
        <v>4</v>
      </c>
      <c r="C10" s="8" t="s">
        <v>851</v>
      </c>
      <c r="D10" s="6"/>
      <c r="E10" s="6"/>
      <c r="F10" s="6"/>
      <c r="G10" s="6"/>
    </row>
    <row r="11" spans="2:7" x14ac:dyDescent="0.3">
      <c r="B11" s="831" t="s">
        <v>1168</v>
      </c>
      <c r="C11" s="832"/>
      <c r="D11" s="832"/>
      <c r="E11" s="833"/>
      <c r="F11" s="885"/>
      <c r="G11" s="886"/>
    </row>
  </sheetData>
  <mergeCells count="2">
    <mergeCell ref="F11:G11"/>
    <mergeCell ref="B11:E11"/>
  </mergeCells>
  <dataValidations count="1">
    <dataValidation type="list" allowBlank="1" showInputMessage="1" showErrorMessage="1" sqref="F11 D7:G10" xr:uid="{00000000-0002-0000-3B00-000000000000}">
      <formula1>"V"</formula1>
    </dataValidation>
  </dataValidations>
  <pageMargins left="0.7" right="0.7" top="0.75" bottom="0.75" header="0.3" footer="0.3"/>
  <pageSetup paperSize="9" orientation="landscape" horizontalDpi="0" verticalDpi="0"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rgb="FF002060"/>
  </sheetPr>
  <dimension ref="B3:K41"/>
  <sheetViews>
    <sheetView showGridLines="0" workbookViewId="0"/>
  </sheetViews>
  <sheetFormatPr defaultColWidth="9.109375" defaultRowHeight="14.4" x14ac:dyDescent="0.3"/>
  <cols>
    <col min="1" max="1" width="3.88671875" customWidth="1"/>
    <col min="3" max="3" width="36.109375" customWidth="1"/>
    <col min="4" max="4" width="7.88671875" bestFit="1" customWidth="1"/>
    <col min="5" max="5" width="13.5546875" bestFit="1" customWidth="1"/>
    <col min="6" max="6" width="11.44140625" bestFit="1" customWidth="1"/>
    <col min="7" max="7" width="7.5546875" bestFit="1" customWidth="1"/>
    <col min="8" max="8" width="10.44140625" customWidth="1"/>
    <col min="9" max="9" width="9.5546875" customWidth="1"/>
    <col min="10" max="10" width="12.88671875" customWidth="1"/>
    <col min="11" max="11" width="21.88671875" customWidth="1"/>
  </cols>
  <sheetData>
    <row r="3" spans="2:11" x14ac:dyDescent="0.3">
      <c r="B3" s="86" t="s">
        <v>1269</v>
      </c>
      <c r="C3" s="56"/>
      <c r="D3" s="56"/>
    </row>
    <row r="4" spans="2:11" x14ac:dyDescent="0.3">
      <c r="B4" s="859" t="s">
        <v>238</v>
      </c>
      <c r="C4" s="859" t="s">
        <v>852</v>
      </c>
      <c r="D4" s="786" t="s">
        <v>853</v>
      </c>
      <c r="E4" s="879"/>
      <c r="F4" s="879"/>
      <c r="G4" s="879"/>
      <c r="H4" s="880"/>
      <c r="I4" s="899" t="s">
        <v>854</v>
      </c>
      <c r="J4" s="901"/>
      <c r="K4" s="757" t="s">
        <v>2</v>
      </c>
    </row>
    <row r="5" spans="2:11" x14ac:dyDescent="0.3">
      <c r="B5" s="896"/>
      <c r="C5" s="896"/>
      <c r="D5" s="787"/>
      <c r="E5" s="931"/>
      <c r="F5" s="931"/>
      <c r="G5" s="931"/>
      <c r="H5" s="932"/>
      <c r="I5" s="902"/>
      <c r="J5" s="904"/>
      <c r="K5" s="757"/>
    </row>
    <row r="6" spans="2:11" x14ac:dyDescent="0.3">
      <c r="B6" s="860"/>
      <c r="C6" s="860"/>
      <c r="D6" s="462" t="s">
        <v>708</v>
      </c>
      <c r="E6" s="399" t="s">
        <v>855</v>
      </c>
      <c r="F6" s="399" t="s">
        <v>856</v>
      </c>
      <c r="G6" s="399" t="s">
        <v>857</v>
      </c>
      <c r="H6" s="399" t="s">
        <v>858</v>
      </c>
      <c r="I6" s="399" t="s">
        <v>859</v>
      </c>
      <c r="J6" s="310" t="s">
        <v>860</v>
      </c>
      <c r="K6" s="327"/>
    </row>
    <row r="7" spans="2:11" x14ac:dyDescent="0.3">
      <c r="B7" s="370">
        <v>1</v>
      </c>
      <c r="C7" s="370"/>
      <c r="D7" s="370"/>
      <c r="E7" s="370"/>
      <c r="F7" s="370"/>
      <c r="G7" s="370"/>
      <c r="H7" s="370"/>
      <c r="I7" s="370"/>
      <c r="J7" s="370"/>
      <c r="K7" s="370"/>
    </row>
    <row r="8" spans="2:11" x14ac:dyDescent="0.3">
      <c r="B8" s="370">
        <v>2</v>
      </c>
      <c r="C8" s="370"/>
      <c r="D8" s="370"/>
      <c r="E8" s="370"/>
      <c r="F8" s="370"/>
      <c r="G8" s="370"/>
      <c r="H8" s="370"/>
      <c r="I8" s="370"/>
      <c r="J8" s="370"/>
      <c r="K8" s="370"/>
    </row>
    <row r="9" spans="2:11" x14ac:dyDescent="0.3">
      <c r="B9" s="370">
        <v>3</v>
      </c>
      <c r="C9" s="370"/>
      <c r="D9" s="370"/>
      <c r="E9" s="370"/>
      <c r="F9" s="370"/>
      <c r="G9" s="370"/>
      <c r="H9" s="370"/>
      <c r="I9" s="370"/>
      <c r="J9" s="370"/>
      <c r="K9" s="370"/>
    </row>
    <row r="10" spans="2:11" x14ac:dyDescent="0.3">
      <c r="B10" s="370">
        <v>4</v>
      </c>
      <c r="C10" s="370"/>
      <c r="D10" s="370"/>
      <c r="E10" s="370"/>
      <c r="F10" s="370"/>
      <c r="G10" s="370"/>
      <c r="H10" s="370"/>
      <c r="I10" s="370"/>
      <c r="J10" s="370"/>
      <c r="K10" s="370"/>
    </row>
    <row r="11" spans="2:11" x14ac:dyDescent="0.3">
      <c r="B11" s="370">
        <v>5</v>
      </c>
      <c r="C11" s="370"/>
      <c r="D11" s="370"/>
      <c r="E11" s="370"/>
      <c r="F11" s="370"/>
      <c r="G11" s="370"/>
      <c r="H11" s="370"/>
      <c r="I11" s="370"/>
      <c r="J11" s="370"/>
      <c r="K11" s="370"/>
    </row>
    <row r="12" spans="2:11" x14ac:dyDescent="0.3">
      <c r="B12" s="370">
        <v>6</v>
      </c>
      <c r="C12" s="370"/>
      <c r="D12" s="370"/>
      <c r="E12" s="370"/>
      <c r="F12" s="370"/>
      <c r="G12" s="370"/>
      <c r="H12" s="370"/>
      <c r="I12" s="370"/>
      <c r="J12" s="370"/>
      <c r="K12" s="370"/>
    </row>
    <row r="13" spans="2:11" x14ac:dyDescent="0.3">
      <c r="B13" s="370" t="s">
        <v>299</v>
      </c>
      <c r="C13" s="370"/>
      <c r="D13" s="370"/>
      <c r="E13" s="370"/>
      <c r="F13" s="370"/>
      <c r="G13" s="370"/>
      <c r="H13" s="370"/>
      <c r="I13" s="370"/>
      <c r="J13" s="370"/>
      <c r="K13" s="370"/>
    </row>
    <row r="14" spans="2:11" x14ac:dyDescent="0.3">
      <c r="B14" s="929" t="s">
        <v>1209</v>
      </c>
      <c r="C14" s="930"/>
      <c r="D14" s="449">
        <f>COUNTIF(D7:D13,"V")</f>
        <v>0</v>
      </c>
      <c r="E14" s="449">
        <f t="shared" ref="E14:J14" si="0">COUNTIF(E7:E13,"V")</f>
        <v>0</v>
      </c>
      <c r="F14" s="449">
        <f t="shared" si="0"/>
        <v>0</v>
      </c>
      <c r="G14" s="449">
        <f t="shared" si="0"/>
        <v>0</v>
      </c>
      <c r="H14" s="449">
        <f t="shared" si="0"/>
        <v>0</v>
      </c>
      <c r="I14" s="449">
        <f t="shared" si="0"/>
        <v>0</v>
      </c>
      <c r="J14" s="449">
        <f t="shared" si="0"/>
        <v>0</v>
      </c>
      <c r="K14" s="444"/>
    </row>
    <row r="15" spans="2:11" x14ac:dyDescent="0.3">
      <c r="B15" s="442"/>
      <c r="C15" s="443" t="s">
        <v>781</v>
      </c>
      <c r="D15" s="924">
        <f>SUM(D14:H14)</f>
        <v>0</v>
      </c>
      <c r="E15" s="933"/>
      <c r="F15" s="933"/>
      <c r="G15" s="933"/>
      <c r="H15" s="925"/>
      <c r="I15" s="924">
        <f>SUM(I14:J14)</f>
        <v>0</v>
      </c>
      <c r="J15" s="925"/>
      <c r="K15" s="444"/>
    </row>
    <row r="16" spans="2:11" x14ac:dyDescent="0.3">
      <c r="B16" s="929" t="s">
        <v>861</v>
      </c>
      <c r="C16" s="930"/>
      <c r="D16" s="450" t="e">
        <f>D14/$D15</f>
        <v>#DIV/0!</v>
      </c>
      <c r="E16" s="450" t="e">
        <f>E14/$D15</f>
        <v>#DIV/0!</v>
      </c>
      <c r="F16" s="450" t="e">
        <f>F14/$D15</f>
        <v>#DIV/0!</v>
      </c>
      <c r="G16" s="450" t="e">
        <f>G14/$D15</f>
        <v>#DIV/0!</v>
      </c>
      <c r="H16" s="450" t="e">
        <f>H14/$D15</f>
        <v>#DIV/0!</v>
      </c>
      <c r="I16" s="450" t="e">
        <f>I14/$I15</f>
        <v>#DIV/0!</v>
      </c>
      <c r="J16" s="450" t="e">
        <f>J14/$I15</f>
        <v>#DIV/0!</v>
      </c>
      <c r="K16" s="444"/>
    </row>
    <row r="17" spans="2:11" x14ac:dyDescent="0.3">
      <c r="B17" s="926" t="s">
        <v>1168</v>
      </c>
      <c r="C17" s="927"/>
      <c r="D17" s="927"/>
      <c r="E17" s="927"/>
      <c r="F17" s="927"/>
      <c r="G17" s="927"/>
      <c r="H17" s="927"/>
      <c r="I17" s="928"/>
      <c r="J17" s="885"/>
      <c r="K17" s="886"/>
    </row>
    <row r="19" spans="2:11" x14ac:dyDescent="0.3">
      <c r="B19" t="s">
        <v>1145</v>
      </c>
    </row>
    <row r="20" spans="2:11" x14ac:dyDescent="0.3">
      <c r="B20" t="s">
        <v>1146</v>
      </c>
    </row>
    <row r="21" spans="2:11" x14ac:dyDescent="0.3">
      <c r="B21" t="s">
        <v>1147</v>
      </c>
    </row>
    <row r="22" spans="2:11" x14ac:dyDescent="0.3">
      <c r="B22" t="s">
        <v>1148</v>
      </c>
    </row>
    <row r="23" spans="2:11" x14ac:dyDescent="0.3">
      <c r="B23" t="s">
        <v>1149</v>
      </c>
    </row>
    <row r="24" spans="2:11" ht="15" thickBot="1" x14ac:dyDescent="0.35"/>
    <row r="25" spans="2:11" x14ac:dyDescent="0.3">
      <c r="B25" s="322" t="s">
        <v>697</v>
      </c>
      <c r="C25" s="324"/>
      <c r="D25" s="153"/>
      <c r="E25" s="153"/>
      <c r="F25" s="153"/>
      <c r="G25" s="153"/>
      <c r="H25" s="153"/>
      <c r="I25" s="153"/>
      <c r="J25" s="153"/>
      <c r="K25" s="154"/>
    </row>
    <row r="26" spans="2:11" x14ac:dyDescent="0.3">
      <c r="B26" s="804"/>
      <c r="C26" s="764"/>
      <c r="D26" s="764"/>
      <c r="E26" s="764"/>
      <c r="F26" s="764"/>
      <c r="G26" s="764"/>
      <c r="H26" s="764"/>
      <c r="I26" s="764"/>
      <c r="J26" s="764"/>
      <c r="K26" s="765"/>
    </row>
    <row r="27" spans="2:11" x14ac:dyDescent="0.3">
      <c r="B27" s="804"/>
      <c r="C27" s="764"/>
      <c r="D27" s="764"/>
      <c r="E27" s="764"/>
      <c r="F27" s="764"/>
      <c r="G27" s="764"/>
      <c r="H27" s="764"/>
      <c r="I27" s="764"/>
      <c r="J27" s="764"/>
      <c r="K27" s="765"/>
    </row>
    <row r="28" spans="2:11" x14ac:dyDescent="0.3">
      <c r="B28" s="804"/>
      <c r="C28" s="764"/>
      <c r="D28" s="764"/>
      <c r="E28" s="764"/>
      <c r="F28" s="764"/>
      <c r="G28" s="764"/>
      <c r="H28" s="764"/>
      <c r="I28" s="764"/>
      <c r="J28" s="764"/>
      <c r="K28" s="765"/>
    </row>
    <row r="29" spans="2:11" x14ac:dyDescent="0.3">
      <c r="B29" s="804"/>
      <c r="C29" s="764"/>
      <c r="D29" s="764"/>
      <c r="E29" s="764"/>
      <c r="F29" s="764"/>
      <c r="G29" s="764"/>
      <c r="H29" s="764"/>
      <c r="I29" s="764"/>
      <c r="J29" s="764"/>
      <c r="K29" s="765"/>
    </row>
    <row r="30" spans="2:11" x14ac:dyDescent="0.3">
      <c r="B30" s="804"/>
      <c r="C30" s="764"/>
      <c r="D30" s="764"/>
      <c r="E30" s="764"/>
      <c r="F30" s="764"/>
      <c r="G30" s="764"/>
      <c r="H30" s="764"/>
      <c r="I30" s="764"/>
      <c r="J30" s="764"/>
      <c r="K30" s="765"/>
    </row>
    <row r="31" spans="2:11" x14ac:dyDescent="0.3">
      <c r="B31" s="804"/>
      <c r="C31" s="764"/>
      <c r="D31" s="764"/>
      <c r="E31" s="764"/>
      <c r="F31" s="764"/>
      <c r="G31" s="764"/>
      <c r="H31" s="764"/>
      <c r="I31" s="764"/>
      <c r="J31" s="764"/>
      <c r="K31" s="765"/>
    </row>
    <row r="32" spans="2:11" x14ac:dyDescent="0.3">
      <c r="B32" s="804"/>
      <c r="C32" s="764"/>
      <c r="D32" s="764"/>
      <c r="E32" s="764"/>
      <c r="F32" s="764"/>
      <c r="G32" s="764"/>
      <c r="H32" s="764"/>
      <c r="I32" s="764"/>
      <c r="J32" s="764"/>
      <c r="K32" s="765"/>
    </row>
    <row r="33" spans="2:11" x14ac:dyDescent="0.3">
      <c r="B33" s="804"/>
      <c r="C33" s="764"/>
      <c r="D33" s="764"/>
      <c r="E33" s="764"/>
      <c r="F33" s="764"/>
      <c r="G33" s="764"/>
      <c r="H33" s="764"/>
      <c r="I33" s="764"/>
      <c r="J33" s="764"/>
      <c r="K33" s="765"/>
    </row>
    <row r="34" spans="2:11" x14ac:dyDescent="0.3">
      <c r="B34" s="804"/>
      <c r="C34" s="764"/>
      <c r="D34" s="764"/>
      <c r="E34" s="764"/>
      <c r="F34" s="764"/>
      <c r="G34" s="764"/>
      <c r="H34" s="764"/>
      <c r="I34" s="764"/>
      <c r="J34" s="764"/>
      <c r="K34" s="765"/>
    </row>
    <row r="35" spans="2:11" x14ac:dyDescent="0.3">
      <c r="B35" s="804"/>
      <c r="C35" s="764"/>
      <c r="D35" s="764"/>
      <c r="E35" s="764"/>
      <c r="F35" s="764"/>
      <c r="G35" s="764"/>
      <c r="H35" s="764"/>
      <c r="I35" s="764"/>
      <c r="J35" s="764"/>
      <c r="K35" s="765"/>
    </row>
    <row r="36" spans="2:11" x14ac:dyDescent="0.3">
      <c r="B36" s="804"/>
      <c r="C36" s="764"/>
      <c r="D36" s="764"/>
      <c r="E36" s="764"/>
      <c r="F36" s="764"/>
      <c r="G36" s="764"/>
      <c r="H36" s="764"/>
      <c r="I36" s="764"/>
      <c r="J36" s="764"/>
      <c r="K36" s="765"/>
    </row>
    <row r="37" spans="2:11" x14ac:dyDescent="0.3">
      <c r="B37" s="804"/>
      <c r="C37" s="764"/>
      <c r="D37" s="764"/>
      <c r="E37" s="764"/>
      <c r="F37" s="764"/>
      <c r="G37" s="764"/>
      <c r="H37" s="764"/>
      <c r="I37" s="764"/>
      <c r="J37" s="764"/>
      <c r="K37" s="765"/>
    </row>
    <row r="38" spans="2:11" x14ac:dyDescent="0.3">
      <c r="B38" s="804"/>
      <c r="C38" s="764"/>
      <c r="D38" s="764"/>
      <c r="E38" s="764"/>
      <c r="F38" s="764"/>
      <c r="G38" s="764"/>
      <c r="H38" s="764"/>
      <c r="I38" s="764"/>
      <c r="J38" s="764"/>
      <c r="K38" s="765"/>
    </row>
    <row r="39" spans="2:11" x14ac:dyDescent="0.3">
      <c r="B39" s="804"/>
      <c r="C39" s="764"/>
      <c r="D39" s="764"/>
      <c r="E39" s="764"/>
      <c r="F39" s="764"/>
      <c r="G39" s="764"/>
      <c r="H39" s="764"/>
      <c r="I39" s="764"/>
      <c r="J39" s="764"/>
      <c r="K39" s="765"/>
    </row>
    <row r="40" spans="2:11" x14ac:dyDescent="0.3">
      <c r="B40" s="804"/>
      <c r="C40" s="764"/>
      <c r="D40" s="764"/>
      <c r="E40" s="764"/>
      <c r="F40" s="764"/>
      <c r="G40" s="764"/>
      <c r="H40" s="764"/>
      <c r="I40" s="764"/>
      <c r="J40" s="764"/>
      <c r="K40" s="765"/>
    </row>
    <row r="41" spans="2:11" ht="15" thickBot="1" x14ac:dyDescent="0.35">
      <c r="B41" s="805"/>
      <c r="C41" s="755"/>
      <c r="D41" s="755"/>
      <c r="E41" s="755"/>
      <c r="F41" s="755"/>
      <c r="G41" s="755"/>
      <c r="H41" s="755"/>
      <c r="I41" s="755"/>
      <c r="J41" s="755"/>
      <c r="K41" s="756"/>
    </row>
  </sheetData>
  <mergeCells count="12">
    <mergeCell ref="B26:K41"/>
    <mergeCell ref="J17:K17"/>
    <mergeCell ref="B17:I17"/>
    <mergeCell ref="K4:K5"/>
    <mergeCell ref="B14:C14"/>
    <mergeCell ref="B16:C16"/>
    <mergeCell ref="B4:B6"/>
    <mergeCell ref="C4:C6"/>
    <mergeCell ref="D4:H5"/>
    <mergeCell ref="I4:J5"/>
    <mergeCell ref="D15:H15"/>
    <mergeCell ref="I15:J15"/>
  </mergeCells>
  <dataValidations count="1">
    <dataValidation type="list" allowBlank="1" showInputMessage="1" showErrorMessage="1" sqref="J17 D7:J13" xr:uid="{00000000-0002-0000-3C00-000000000000}">
      <formula1>"V"</formula1>
    </dataValidation>
  </dataValidations>
  <pageMargins left="0.7" right="0.7" top="0.75" bottom="0.75" header="0.3" footer="0.3"/>
  <pageSetup paperSize="9" scale="85" orientation="landscape" horizontalDpi="0" verticalDpi="0"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rgb="FF002060"/>
  </sheetPr>
  <dimension ref="A4:J35"/>
  <sheetViews>
    <sheetView showGridLines="0" workbookViewId="0"/>
  </sheetViews>
  <sheetFormatPr defaultRowHeight="14.4" x14ac:dyDescent="0.3"/>
  <cols>
    <col min="2" max="2" width="6.6640625" style="62" customWidth="1"/>
    <col min="3" max="3" width="79.109375" customWidth="1"/>
    <col min="6" max="6" width="37.5546875" customWidth="1"/>
  </cols>
  <sheetData>
    <row r="4" spans="1:10" x14ac:dyDescent="0.3">
      <c r="A4" s="86"/>
      <c r="B4" s="310" t="s">
        <v>238</v>
      </c>
      <c r="C4" s="482" t="s">
        <v>2</v>
      </c>
      <c r="D4" s="483" t="s">
        <v>233</v>
      </c>
      <c r="E4" s="476" t="s">
        <v>234</v>
      </c>
      <c r="F4" s="484" t="s">
        <v>862</v>
      </c>
    </row>
    <row r="5" spans="1:10" x14ac:dyDescent="0.3">
      <c r="B5" s="934" t="s">
        <v>863</v>
      </c>
      <c r="C5" s="935"/>
      <c r="D5" s="940"/>
      <c r="E5" s="940"/>
      <c r="F5" s="207"/>
    </row>
    <row r="6" spans="1:10" ht="77.099999999999994" customHeight="1" x14ac:dyDescent="0.3">
      <c r="B6" s="70">
        <v>1</v>
      </c>
      <c r="C6" s="140" t="s">
        <v>864</v>
      </c>
      <c r="D6" s="941"/>
      <c r="E6" s="941"/>
      <c r="F6" s="252" t="s">
        <v>865</v>
      </c>
      <c r="G6" s="140"/>
      <c r="H6" s="140"/>
      <c r="I6" s="140"/>
      <c r="J6" s="140"/>
    </row>
    <row r="7" spans="1:10" x14ac:dyDescent="0.3">
      <c r="B7" s="936" t="s">
        <v>866</v>
      </c>
      <c r="C7" s="937"/>
      <c r="D7" s="940"/>
      <c r="E7" s="940"/>
      <c r="F7" s="206"/>
    </row>
    <row r="8" spans="1:10" ht="57.9" customHeight="1" x14ac:dyDescent="0.3">
      <c r="B8" s="70">
        <v>2</v>
      </c>
      <c r="C8" s="485" t="s">
        <v>867</v>
      </c>
      <c r="D8" s="941"/>
      <c r="E8" s="941"/>
      <c r="F8" s="252" t="s">
        <v>868</v>
      </c>
      <c r="G8" s="140"/>
      <c r="H8" s="140"/>
      <c r="I8" s="140"/>
      <c r="J8" s="140"/>
    </row>
    <row r="9" spans="1:10" x14ac:dyDescent="0.3">
      <c r="B9" s="939" t="s">
        <v>869</v>
      </c>
      <c r="C9" s="942"/>
      <c r="D9" s="769"/>
      <c r="E9" s="941"/>
      <c r="F9" s="207"/>
    </row>
    <row r="10" spans="1:10" ht="60" customHeight="1" x14ac:dyDescent="0.3">
      <c r="B10" s="70">
        <v>3</v>
      </c>
      <c r="C10" s="140" t="s">
        <v>870</v>
      </c>
      <c r="D10" s="769"/>
      <c r="E10" s="941"/>
      <c r="F10" s="252" t="s">
        <v>871</v>
      </c>
      <c r="G10" s="140"/>
      <c r="H10" s="140"/>
      <c r="I10" s="140"/>
      <c r="J10" s="140"/>
    </row>
    <row r="11" spans="1:10" x14ac:dyDescent="0.3">
      <c r="B11" s="938" t="s">
        <v>872</v>
      </c>
      <c r="C11" s="939"/>
      <c r="D11" s="769"/>
      <c r="E11" s="941"/>
      <c r="F11" s="207"/>
    </row>
    <row r="12" spans="1:10" ht="45" customHeight="1" x14ac:dyDescent="0.3">
      <c r="B12" s="70">
        <v>4</v>
      </c>
      <c r="C12" s="69" t="s">
        <v>873</v>
      </c>
      <c r="D12" s="769"/>
      <c r="E12" s="941"/>
      <c r="F12" s="252" t="s">
        <v>874</v>
      </c>
      <c r="G12" s="140"/>
      <c r="H12" s="140"/>
      <c r="I12" s="140"/>
      <c r="J12" s="140"/>
    </row>
    <row r="13" spans="1:10" x14ac:dyDescent="0.3">
      <c r="B13" s="943" t="s">
        <v>875</v>
      </c>
      <c r="C13" s="944"/>
      <c r="D13" s="769"/>
      <c r="E13" s="940"/>
      <c r="F13" s="206"/>
    </row>
    <row r="14" spans="1:10" ht="57.6" x14ac:dyDescent="0.3">
      <c r="B14" s="70">
        <v>5</v>
      </c>
      <c r="C14" s="69" t="s">
        <v>876</v>
      </c>
      <c r="D14" s="769"/>
      <c r="E14" s="941"/>
      <c r="F14" s="253" t="s">
        <v>875</v>
      </c>
    </row>
    <row r="15" spans="1:10" x14ac:dyDescent="0.3">
      <c r="B15" s="943" t="s">
        <v>877</v>
      </c>
      <c r="C15" s="944"/>
      <c r="D15" s="769"/>
      <c r="E15" s="940"/>
      <c r="F15" s="206"/>
    </row>
    <row r="16" spans="1:10" x14ac:dyDescent="0.3">
      <c r="B16" s="70">
        <v>6</v>
      </c>
      <c r="C16" s="56" t="s">
        <v>878</v>
      </c>
      <c r="D16" s="769"/>
      <c r="E16" s="941"/>
      <c r="F16" s="207" t="s">
        <v>879</v>
      </c>
    </row>
    <row r="17" spans="2:9" x14ac:dyDescent="0.3">
      <c r="B17" s="919" t="s">
        <v>1177</v>
      </c>
      <c r="C17" s="947"/>
      <c r="D17" s="920"/>
      <c r="E17" s="921"/>
      <c r="F17" s="8"/>
    </row>
    <row r="18" spans="2:9" ht="15" thickBot="1" x14ac:dyDescent="0.35"/>
    <row r="19" spans="2:9" x14ac:dyDescent="0.3">
      <c r="B19" s="945" t="s">
        <v>697</v>
      </c>
      <c r="C19" s="946"/>
      <c r="D19" s="153"/>
      <c r="E19" s="153"/>
      <c r="F19" s="154"/>
    </row>
    <row r="20" spans="2:9" x14ac:dyDescent="0.3">
      <c r="B20" s="804"/>
      <c r="C20" s="764"/>
      <c r="D20" s="764"/>
      <c r="E20" s="764"/>
      <c r="F20" s="765"/>
      <c r="G20" s="167"/>
      <c r="H20" s="167"/>
      <c r="I20" s="167"/>
    </row>
    <row r="21" spans="2:9" x14ac:dyDescent="0.3">
      <c r="B21" s="804"/>
      <c r="C21" s="764"/>
      <c r="D21" s="764"/>
      <c r="E21" s="764"/>
      <c r="F21" s="765"/>
    </row>
    <row r="22" spans="2:9" x14ac:dyDescent="0.3">
      <c r="B22" s="804"/>
      <c r="C22" s="764"/>
      <c r="D22" s="764"/>
      <c r="E22" s="764"/>
      <c r="F22" s="765"/>
    </row>
    <row r="23" spans="2:9" x14ac:dyDescent="0.3">
      <c r="B23" s="804"/>
      <c r="C23" s="764"/>
      <c r="D23" s="764"/>
      <c r="E23" s="764"/>
      <c r="F23" s="765"/>
    </row>
    <row r="24" spans="2:9" x14ac:dyDescent="0.3">
      <c r="B24" s="804"/>
      <c r="C24" s="764"/>
      <c r="D24" s="764"/>
      <c r="E24" s="764"/>
      <c r="F24" s="765"/>
    </row>
    <row r="25" spans="2:9" x14ac:dyDescent="0.3">
      <c r="B25" s="804"/>
      <c r="C25" s="764"/>
      <c r="D25" s="764"/>
      <c r="E25" s="764"/>
      <c r="F25" s="765"/>
    </row>
    <row r="26" spans="2:9" x14ac:dyDescent="0.3">
      <c r="B26" s="804"/>
      <c r="C26" s="764"/>
      <c r="D26" s="764"/>
      <c r="E26" s="764"/>
      <c r="F26" s="765"/>
    </row>
    <row r="27" spans="2:9" x14ac:dyDescent="0.3">
      <c r="B27" s="804"/>
      <c r="C27" s="764"/>
      <c r="D27" s="764"/>
      <c r="E27" s="764"/>
      <c r="F27" s="765"/>
    </row>
    <row r="28" spans="2:9" x14ac:dyDescent="0.3">
      <c r="B28" s="804"/>
      <c r="C28" s="764"/>
      <c r="D28" s="764"/>
      <c r="E28" s="764"/>
      <c r="F28" s="765"/>
    </row>
    <row r="29" spans="2:9" x14ac:dyDescent="0.3">
      <c r="B29" s="804"/>
      <c r="C29" s="764"/>
      <c r="D29" s="764"/>
      <c r="E29" s="764"/>
      <c r="F29" s="765"/>
    </row>
    <row r="30" spans="2:9" x14ac:dyDescent="0.3">
      <c r="B30" s="804"/>
      <c r="C30" s="764"/>
      <c r="D30" s="764"/>
      <c r="E30" s="764"/>
      <c r="F30" s="765"/>
    </row>
    <row r="31" spans="2:9" x14ac:dyDescent="0.3">
      <c r="B31" s="804"/>
      <c r="C31" s="764"/>
      <c r="D31" s="764"/>
      <c r="E31" s="764"/>
      <c r="F31" s="765"/>
    </row>
    <row r="32" spans="2:9" x14ac:dyDescent="0.3">
      <c r="B32" s="804"/>
      <c r="C32" s="764"/>
      <c r="D32" s="764"/>
      <c r="E32" s="764"/>
      <c r="F32" s="765"/>
    </row>
    <row r="33" spans="2:6" x14ac:dyDescent="0.3">
      <c r="B33" s="804"/>
      <c r="C33" s="764"/>
      <c r="D33" s="764"/>
      <c r="E33" s="764"/>
      <c r="F33" s="765"/>
    </row>
    <row r="34" spans="2:6" x14ac:dyDescent="0.3">
      <c r="B34" s="804"/>
      <c r="C34" s="764"/>
      <c r="D34" s="764"/>
      <c r="E34" s="764"/>
      <c r="F34" s="765"/>
    </row>
    <row r="35" spans="2:6" ht="15" thickBot="1" x14ac:dyDescent="0.35">
      <c r="B35" s="805"/>
      <c r="C35" s="755"/>
      <c r="D35" s="755"/>
      <c r="E35" s="755"/>
      <c r="F35" s="756"/>
    </row>
  </sheetData>
  <mergeCells count="21">
    <mergeCell ref="D13:D14"/>
    <mergeCell ref="E13:E14"/>
    <mergeCell ref="D15:D16"/>
    <mergeCell ref="E15:E16"/>
    <mergeCell ref="B20:F35"/>
    <mergeCell ref="B13:C13"/>
    <mergeCell ref="B15:C15"/>
    <mergeCell ref="B19:C19"/>
    <mergeCell ref="B17:E17"/>
    <mergeCell ref="B5:C5"/>
    <mergeCell ref="B7:C7"/>
    <mergeCell ref="B11:C11"/>
    <mergeCell ref="D5:D6"/>
    <mergeCell ref="E5:E6"/>
    <mergeCell ref="D7:D8"/>
    <mergeCell ref="E7:E8"/>
    <mergeCell ref="D9:D10"/>
    <mergeCell ref="E9:E10"/>
    <mergeCell ref="B9:C9"/>
    <mergeCell ref="D11:D12"/>
    <mergeCell ref="E11:E12"/>
  </mergeCells>
  <dataValidations count="1">
    <dataValidation type="list" allowBlank="1" showInputMessage="1" showErrorMessage="1" sqref="F17 D5:E16" xr:uid="{00000000-0002-0000-3D00-000000000000}">
      <formula1>"V"</formula1>
    </dataValidation>
  </dataValidations>
  <pageMargins left="0.7" right="0.7" top="0.75" bottom="0.75" header="0.3" footer="0.3"/>
  <pageSetup scale="75" orientation="landscape" horizontalDpi="300" verticalDpi="300"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rgb="FFFF0000"/>
  </sheetPr>
  <dimension ref="B2:O21"/>
  <sheetViews>
    <sheetView showGridLines="0" workbookViewId="0"/>
  </sheetViews>
  <sheetFormatPr defaultRowHeight="14.4" x14ac:dyDescent="0.3"/>
  <cols>
    <col min="1" max="1" width="18.5546875" customWidth="1"/>
    <col min="2" max="2" width="4.44140625" customWidth="1"/>
    <col min="11" max="11" width="2.88671875" customWidth="1"/>
  </cols>
  <sheetData>
    <row r="2" spans="2:15" ht="15" customHeight="1" thickBot="1" x14ac:dyDescent="0.35"/>
    <row r="3" spans="2:15" ht="15" customHeight="1" x14ac:dyDescent="0.3">
      <c r="B3" s="282"/>
      <c r="C3" s="283"/>
      <c r="D3" s="283"/>
      <c r="E3" s="283"/>
      <c r="F3" s="283"/>
      <c r="G3" s="283"/>
      <c r="H3" s="283"/>
      <c r="I3" s="283"/>
      <c r="J3" s="283"/>
      <c r="K3" s="283"/>
      <c r="L3" s="283"/>
      <c r="M3" s="283"/>
      <c r="N3" s="283"/>
      <c r="O3" s="284"/>
    </row>
    <row r="4" spans="2:15" ht="21" customHeight="1" x14ac:dyDescent="0.3">
      <c r="B4" s="948" t="s">
        <v>252</v>
      </c>
      <c r="C4" s="768"/>
      <c r="D4" s="768"/>
      <c r="E4" s="768"/>
      <c r="F4" s="768"/>
      <c r="G4" s="768"/>
      <c r="H4" s="768"/>
      <c r="I4" s="768"/>
      <c r="J4" s="768"/>
      <c r="K4" s="768"/>
      <c r="L4" s="768"/>
      <c r="M4" s="768"/>
      <c r="N4" s="768"/>
      <c r="O4" s="949"/>
    </row>
    <row r="5" spans="2:15" ht="15" customHeight="1" x14ac:dyDescent="0.3">
      <c r="B5" s="285"/>
      <c r="C5" s="286"/>
      <c r="D5" s="286"/>
      <c r="E5" s="286"/>
      <c r="F5" s="286"/>
      <c r="G5" s="286"/>
      <c r="H5" s="286"/>
      <c r="I5" s="286"/>
      <c r="J5" s="286"/>
      <c r="K5" s="286"/>
      <c r="L5" s="286"/>
      <c r="M5" s="286"/>
      <c r="N5" s="286"/>
      <c r="O5" s="287"/>
    </row>
    <row r="6" spans="2:15" ht="15" customHeight="1" x14ac:dyDescent="0.3">
      <c r="B6" s="285"/>
      <c r="C6" s="286"/>
      <c r="D6" s="286"/>
      <c r="E6" s="286"/>
      <c r="F6" s="286"/>
      <c r="G6" s="286"/>
      <c r="H6" s="286"/>
      <c r="I6" s="286"/>
      <c r="J6" s="286"/>
      <c r="K6" s="286"/>
      <c r="L6" s="286"/>
      <c r="M6" s="286"/>
      <c r="N6" s="286"/>
      <c r="O6" s="287"/>
    </row>
    <row r="7" spans="2:15" ht="15" customHeight="1" x14ac:dyDescent="0.3">
      <c r="B7" s="285"/>
      <c r="C7" s="286"/>
      <c r="D7" s="286"/>
      <c r="E7" s="286"/>
      <c r="F7" s="286"/>
      <c r="G7" s="286"/>
      <c r="H7" s="286"/>
      <c r="I7" s="286"/>
      <c r="J7" s="286"/>
      <c r="K7" s="286"/>
      <c r="L7" s="286"/>
      <c r="M7" s="286"/>
      <c r="N7" s="286"/>
      <c r="O7" s="287"/>
    </row>
    <row r="8" spans="2:15" ht="15" customHeight="1" x14ac:dyDescent="0.3">
      <c r="B8" s="285"/>
      <c r="C8" s="286"/>
      <c r="D8" s="286"/>
      <c r="E8" s="286"/>
      <c r="F8" s="286"/>
      <c r="G8" s="286"/>
      <c r="H8" s="286"/>
      <c r="I8" s="286"/>
      <c r="J8" s="286"/>
      <c r="K8" s="286"/>
      <c r="L8" s="286"/>
      <c r="M8" s="286"/>
      <c r="N8" s="286"/>
      <c r="O8" s="287"/>
    </row>
    <row r="9" spans="2:15" ht="15" customHeight="1" x14ac:dyDescent="0.3">
      <c r="B9" s="285"/>
      <c r="C9" s="286"/>
      <c r="D9" s="286"/>
      <c r="E9" s="286"/>
      <c r="F9" s="286"/>
      <c r="G9" s="286"/>
      <c r="H9" s="286"/>
      <c r="I9" s="286"/>
      <c r="J9" s="286"/>
      <c r="K9" s="286"/>
      <c r="L9" s="286"/>
      <c r="M9" s="286"/>
      <c r="N9" s="286"/>
      <c r="O9" s="287"/>
    </row>
    <row r="10" spans="2:15" ht="15" customHeight="1" x14ac:dyDescent="0.3">
      <c r="B10" s="285"/>
      <c r="C10" s="286"/>
      <c r="D10" s="286"/>
      <c r="E10" s="286"/>
      <c r="F10" s="286"/>
      <c r="G10" s="286"/>
      <c r="H10" s="286"/>
      <c r="I10" s="286"/>
      <c r="J10" s="286"/>
      <c r="K10" s="286"/>
      <c r="L10" s="286"/>
      <c r="M10" s="286"/>
      <c r="N10" s="286"/>
      <c r="O10" s="287"/>
    </row>
    <row r="11" spans="2:15" ht="15" customHeight="1" x14ac:dyDescent="0.3">
      <c r="B11" s="285"/>
      <c r="C11" s="286"/>
      <c r="D11" s="286"/>
      <c r="E11" s="286"/>
      <c r="F11" s="286"/>
      <c r="G11" s="286"/>
      <c r="H11" s="286"/>
      <c r="I11" s="286"/>
      <c r="J11" s="286"/>
      <c r="K11" s="286"/>
      <c r="L11" s="286"/>
      <c r="M11" s="286"/>
      <c r="N11" s="286"/>
      <c r="O11" s="287"/>
    </row>
    <row r="12" spans="2:15" ht="15" customHeight="1" x14ac:dyDescent="0.3">
      <c r="B12" s="285"/>
      <c r="C12" s="286"/>
      <c r="D12" s="286"/>
      <c r="E12" s="286"/>
      <c r="F12" s="286"/>
      <c r="G12" s="286"/>
      <c r="H12" s="286"/>
      <c r="I12" s="286"/>
      <c r="J12" s="286"/>
      <c r="K12" s="286"/>
      <c r="L12" s="286"/>
      <c r="M12" s="286"/>
      <c r="N12" s="286"/>
      <c r="O12" s="287"/>
    </row>
    <row r="13" spans="2:15" ht="15" customHeight="1" x14ac:dyDescent="0.3">
      <c r="B13" s="285"/>
      <c r="C13" s="286"/>
      <c r="D13" s="286"/>
      <c r="E13" s="286"/>
      <c r="F13" s="286"/>
      <c r="G13" s="286"/>
      <c r="H13" s="286"/>
      <c r="I13" s="286"/>
      <c r="J13" s="286"/>
      <c r="K13" s="286"/>
      <c r="L13" s="286"/>
      <c r="M13" s="286"/>
      <c r="N13" s="286"/>
      <c r="O13" s="287"/>
    </row>
    <row r="14" spans="2:15" ht="15" customHeight="1" x14ac:dyDescent="0.3">
      <c r="B14" s="285"/>
      <c r="C14" s="286"/>
      <c r="D14" s="286"/>
      <c r="E14" s="286"/>
      <c r="F14" s="286"/>
      <c r="G14" s="286"/>
      <c r="H14" s="286"/>
      <c r="I14" s="286"/>
      <c r="J14" s="286"/>
      <c r="K14" s="286"/>
      <c r="L14" s="286"/>
      <c r="M14" s="286"/>
      <c r="N14" s="286"/>
      <c r="O14" s="287"/>
    </row>
    <row r="15" spans="2:15" ht="15" customHeight="1" x14ac:dyDescent="0.3">
      <c r="B15" s="285"/>
      <c r="C15" s="286"/>
      <c r="D15" s="286"/>
      <c r="E15" s="286"/>
      <c r="F15" s="286"/>
      <c r="G15" s="286"/>
      <c r="H15" s="286"/>
      <c r="I15" s="286"/>
      <c r="J15" s="286"/>
      <c r="K15" s="286"/>
      <c r="L15" s="286"/>
      <c r="M15" s="286"/>
      <c r="N15" s="286"/>
      <c r="O15" s="287"/>
    </row>
    <row r="16" spans="2:15" ht="15" customHeight="1" x14ac:dyDescent="0.3">
      <c r="B16" s="285"/>
      <c r="C16" s="286"/>
      <c r="D16" s="286"/>
      <c r="E16" s="286"/>
      <c r="F16" s="286"/>
      <c r="G16" s="286"/>
      <c r="H16" s="286"/>
      <c r="I16" s="286"/>
      <c r="J16" s="286"/>
      <c r="K16" s="286"/>
      <c r="L16" s="286"/>
      <c r="M16" s="286"/>
      <c r="N16" s="286"/>
      <c r="O16" s="287"/>
    </row>
    <row r="17" spans="2:15" ht="15" customHeight="1" x14ac:dyDescent="0.3">
      <c r="B17" s="285"/>
      <c r="C17" s="286"/>
      <c r="D17" s="286"/>
      <c r="E17" s="286"/>
      <c r="F17" s="286"/>
      <c r="G17" s="286"/>
      <c r="H17" s="286"/>
      <c r="I17" s="286"/>
      <c r="J17" s="286"/>
      <c r="K17" s="286"/>
      <c r="L17" s="286"/>
      <c r="M17" s="286"/>
      <c r="N17" s="286"/>
      <c r="O17" s="287"/>
    </row>
    <row r="18" spans="2:15" ht="15" customHeight="1" x14ac:dyDescent="0.3">
      <c r="B18" s="285"/>
      <c r="C18" s="286"/>
      <c r="D18" s="286"/>
      <c r="E18" s="286"/>
      <c r="F18" s="286"/>
      <c r="G18" s="286"/>
      <c r="H18" s="286"/>
      <c r="I18" s="286"/>
      <c r="J18" s="286"/>
      <c r="K18" s="286"/>
      <c r="L18" s="286"/>
      <c r="M18" s="286"/>
      <c r="N18" s="286"/>
      <c r="O18" s="287"/>
    </row>
    <row r="19" spans="2:15" ht="15" customHeight="1" x14ac:dyDescent="0.3">
      <c r="B19" s="285"/>
      <c r="C19" s="286"/>
      <c r="D19" s="286"/>
      <c r="E19" s="286"/>
      <c r="F19" s="286"/>
      <c r="G19" s="286"/>
      <c r="H19" s="286"/>
      <c r="I19" s="286"/>
      <c r="J19" s="286"/>
      <c r="K19" s="286"/>
      <c r="L19" s="286"/>
      <c r="M19" s="286"/>
      <c r="N19" s="286"/>
      <c r="O19" s="287"/>
    </row>
    <row r="20" spans="2:15" ht="15" customHeight="1" x14ac:dyDescent="0.3">
      <c r="B20" s="285"/>
      <c r="C20" s="286"/>
      <c r="D20" s="286"/>
      <c r="E20" s="286"/>
      <c r="F20" s="286"/>
      <c r="G20" s="286"/>
      <c r="H20" s="286"/>
      <c r="I20" s="286"/>
      <c r="J20" s="286"/>
      <c r="K20" s="286"/>
      <c r="L20" s="286"/>
      <c r="M20" s="286"/>
      <c r="N20" s="286"/>
      <c r="O20" s="287"/>
    </row>
    <row r="21" spans="2:15" ht="15" customHeight="1" thickBot="1" x14ac:dyDescent="0.35">
      <c r="B21" s="288"/>
      <c r="C21" s="289"/>
      <c r="D21" s="289"/>
      <c r="E21" s="289"/>
      <c r="F21" s="289"/>
      <c r="G21" s="289"/>
      <c r="H21" s="289"/>
      <c r="I21" s="289"/>
      <c r="J21" s="289"/>
      <c r="K21" s="289"/>
      <c r="L21" s="289"/>
      <c r="M21" s="289"/>
      <c r="N21" s="289"/>
      <c r="O21" s="290"/>
    </row>
  </sheetData>
  <mergeCells count="1">
    <mergeCell ref="B4:O4"/>
  </mergeCells>
  <pageMargins left="0.7" right="0.7" top="0.75" bottom="0.75" header="0.3" footer="0.3"/>
  <pageSetup paperSize="9" scale="75" orientation="landscape" horizontalDpi="0" verticalDpi="0"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rgb="FFFF0000"/>
  </sheetPr>
  <dimension ref="B3:J52"/>
  <sheetViews>
    <sheetView showGridLines="0" workbookViewId="0"/>
  </sheetViews>
  <sheetFormatPr defaultColWidth="9.109375" defaultRowHeight="14.4" x14ac:dyDescent="0.3"/>
  <cols>
    <col min="1" max="1" width="3.5546875" customWidth="1"/>
    <col min="3" max="3" width="27" customWidth="1"/>
    <col min="4" max="4" width="28.5546875" customWidth="1"/>
    <col min="5" max="5" width="25.33203125" customWidth="1"/>
    <col min="6" max="6" width="33.88671875" customWidth="1"/>
  </cols>
  <sheetData>
    <row r="3" spans="2:7" x14ac:dyDescent="0.3">
      <c r="B3" s="106" t="s">
        <v>894</v>
      </c>
    </row>
    <row r="5" spans="2:7" ht="28.8" x14ac:dyDescent="0.3">
      <c r="B5" s="327" t="s">
        <v>287</v>
      </c>
      <c r="C5" s="463" t="s">
        <v>409</v>
      </c>
      <c r="D5" s="327" t="s">
        <v>895</v>
      </c>
      <c r="E5" s="327" t="s">
        <v>824</v>
      </c>
      <c r="F5" s="327" t="s">
        <v>896</v>
      </c>
      <c r="G5" s="327" t="s">
        <v>721</v>
      </c>
    </row>
    <row r="6" spans="2:7" x14ac:dyDescent="0.3">
      <c r="B6" s="376">
        <v>1</v>
      </c>
      <c r="C6" s="376">
        <v>2</v>
      </c>
      <c r="D6" s="376">
        <v>3</v>
      </c>
      <c r="E6" s="376">
        <v>4</v>
      </c>
      <c r="F6" s="376">
        <v>5</v>
      </c>
      <c r="G6" s="376">
        <v>6</v>
      </c>
    </row>
    <row r="7" spans="2:7" ht="72" x14ac:dyDescent="0.3">
      <c r="B7" s="6">
        <v>1</v>
      </c>
      <c r="C7" s="8" t="s">
        <v>2064</v>
      </c>
      <c r="D7" s="6" t="s">
        <v>2224</v>
      </c>
      <c r="E7" s="89" t="s">
        <v>2306</v>
      </c>
      <c r="F7" s="6" t="s">
        <v>2065</v>
      </c>
      <c r="G7" s="6" t="s">
        <v>2307</v>
      </c>
    </row>
    <row r="8" spans="2:7" ht="72" x14ac:dyDescent="0.3">
      <c r="B8" s="6">
        <v>2</v>
      </c>
      <c r="C8" s="8" t="s">
        <v>1906</v>
      </c>
      <c r="D8" s="6" t="s">
        <v>2224</v>
      </c>
      <c r="E8" s="89" t="s">
        <v>2308</v>
      </c>
      <c r="F8" s="6" t="s">
        <v>2068</v>
      </c>
      <c r="G8" s="6" t="s">
        <v>2307</v>
      </c>
    </row>
    <row r="9" spans="2:7" x14ac:dyDescent="0.3">
      <c r="B9" s="6">
        <v>3</v>
      </c>
      <c r="C9" s="8" t="s">
        <v>2056</v>
      </c>
      <c r="D9" s="950" t="s">
        <v>2224</v>
      </c>
      <c r="E9" s="950" t="s">
        <v>2309</v>
      </c>
      <c r="F9" s="950" t="s">
        <v>2310</v>
      </c>
      <c r="G9" s="950" t="s">
        <v>2311</v>
      </c>
    </row>
    <row r="10" spans="2:7" ht="28.8" x14ac:dyDescent="0.3">
      <c r="B10" s="6">
        <v>4</v>
      </c>
      <c r="C10" s="8" t="s">
        <v>2312</v>
      </c>
      <c r="D10" s="951"/>
      <c r="E10" s="951"/>
      <c r="F10" s="951"/>
      <c r="G10" s="951"/>
    </row>
    <row r="11" spans="2:7" ht="43.2" x14ac:dyDescent="0.3">
      <c r="B11" s="6">
        <v>5</v>
      </c>
      <c r="C11" s="8" t="s">
        <v>2313</v>
      </c>
      <c r="D11" s="6" t="s">
        <v>2314</v>
      </c>
      <c r="E11" s="89" t="s">
        <v>2315</v>
      </c>
      <c r="F11" s="6" t="s">
        <v>2316</v>
      </c>
      <c r="G11" s="6" t="s">
        <v>2311</v>
      </c>
    </row>
    <row r="12" spans="2:7" ht="57.6" x14ac:dyDescent="0.3">
      <c r="B12" s="6">
        <v>6</v>
      </c>
      <c r="C12" s="8" t="s">
        <v>2064</v>
      </c>
      <c r="D12" s="6" t="s">
        <v>2220</v>
      </c>
      <c r="E12" s="89" t="s">
        <v>2317</v>
      </c>
      <c r="F12" s="6" t="s">
        <v>2318</v>
      </c>
      <c r="G12" s="6" t="s">
        <v>2311</v>
      </c>
    </row>
    <row r="13" spans="2:7" ht="72" x14ac:dyDescent="0.3">
      <c r="B13" s="6">
        <v>7</v>
      </c>
      <c r="C13" s="8" t="s">
        <v>2066</v>
      </c>
      <c r="D13" s="6" t="s">
        <v>2220</v>
      </c>
      <c r="E13" s="89" t="s">
        <v>2319</v>
      </c>
      <c r="F13" s="6" t="s">
        <v>2320</v>
      </c>
      <c r="G13" s="6" t="s">
        <v>2311</v>
      </c>
    </row>
    <row r="14" spans="2:7" ht="57.6" x14ac:dyDescent="0.3">
      <c r="B14" s="6">
        <v>8</v>
      </c>
      <c r="C14" s="8" t="s">
        <v>2321</v>
      </c>
      <c r="D14" s="6" t="s">
        <v>2224</v>
      </c>
      <c r="E14" s="89" t="s">
        <v>2322</v>
      </c>
      <c r="F14" s="6" t="s">
        <v>2323</v>
      </c>
      <c r="G14" s="6" t="s">
        <v>2324</v>
      </c>
    </row>
    <row r="15" spans="2:7" x14ac:dyDescent="0.3">
      <c r="B15" s="6">
        <v>9</v>
      </c>
      <c r="C15" s="8"/>
      <c r="D15" s="6"/>
      <c r="E15" s="89"/>
      <c r="F15" s="6"/>
      <c r="G15" s="6"/>
    </row>
    <row r="16" spans="2:7" x14ac:dyDescent="0.3">
      <c r="B16" s="6">
        <v>10</v>
      </c>
      <c r="C16" s="8"/>
      <c r="D16" s="6"/>
      <c r="E16" s="89"/>
      <c r="F16" s="6"/>
      <c r="G16" s="6"/>
    </row>
    <row r="17" spans="2:7" x14ac:dyDescent="0.3">
      <c r="B17" s="6">
        <v>11</v>
      </c>
      <c r="C17" s="8"/>
      <c r="D17" s="6"/>
      <c r="E17" s="89"/>
      <c r="F17" s="6"/>
      <c r="G17" s="6"/>
    </row>
    <row r="18" spans="2:7" x14ac:dyDescent="0.3">
      <c r="B18" s="6">
        <v>12</v>
      </c>
      <c r="C18" s="8"/>
      <c r="D18" s="6"/>
      <c r="E18" s="89"/>
      <c r="F18" s="6"/>
      <c r="G18" s="6"/>
    </row>
    <row r="19" spans="2:7" x14ac:dyDescent="0.3">
      <c r="B19" s="6" t="s">
        <v>299</v>
      </c>
      <c r="C19" s="8"/>
      <c r="D19" s="6"/>
      <c r="E19" s="89"/>
      <c r="F19" s="6"/>
      <c r="G19" s="6"/>
    </row>
    <row r="20" spans="2:7" x14ac:dyDescent="0.3">
      <c r="B20" s="831" t="s">
        <v>1168</v>
      </c>
      <c r="C20" s="832"/>
      <c r="D20" s="832"/>
      <c r="E20" s="833"/>
      <c r="F20" s="885" t="s">
        <v>286</v>
      </c>
      <c r="G20" s="886"/>
    </row>
    <row r="21" spans="2:7" x14ac:dyDescent="0.3">
      <c r="C21" s="64" t="s">
        <v>2</v>
      </c>
    </row>
    <row r="22" spans="2:7" x14ac:dyDescent="0.3">
      <c r="C22" t="s">
        <v>897</v>
      </c>
    </row>
    <row r="23" spans="2:7" x14ac:dyDescent="0.3">
      <c r="C23" t="s">
        <v>898</v>
      </c>
    </row>
    <row r="25" spans="2:7" x14ac:dyDescent="0.3">
      <c r="C25" s="480" t="s">
        <v>241</v>
      </c>
    </row>
    <row r="27" spans="2:7" x14ac:dyDescent="0.3">
      <c r="C27" t="s">
        <v>899</v>
      </c>
    </row>
    <row r="28" spans="2:7" x14ac:dyDescent="0.3">
      <c r="C28" t="s">
        <v>900</v>
      </c>
    </row>
    <row r="29" spans="2:7" x14ac:dyDescent="0.3">
      <c r="C29" t="s">
        <v>612</v>
      </c>
    </row>
    <row r="30" spans="2:7" ht="42.6" customHeight="1" x14ac:dyDescent="0.3">
      <c r="C30" s="745" t="s">
        <v>901</v>
      </c>
      <c r="D30" s="745"/>
      <c r="E30" s="745"/>
      <c r="F30" s="745"/>
      <c r="G30" s="745"/>
    </row>
    <row r="31" spans="2:7" ht="15" thickBot="1" x14ac:dyDescent="0.35"/>
    <row r="32" spans="2:7" x14ac:dyDescent="0.3">
      <c r="B32" s="477" t="s">
        <v>697</v>
      </c>
      <c r="C32" s="232"/>
      <c r="D32" s="232"/>
      <c r="E32" s="232"/>
      <c r="F32" s="232"/>
      <c r="G32" s="479"/>
    </row>
    <row r="33" spans="2:10" x14ac:dyDescent="0.3">
      <c r="B33" s="744" t="s">
        <v>2325</v>
      </c>
      <c r="C33" s="764"/>
      <c r="D33" s="764"/>
      <c r="E33" s="764"/>
      <c r="F33" s="764"/>
      <c r="G33" s="765"/>
      <c r="H33" s="167"/>
      <c r="I33" s="167"/>
      <c r="J33" s="167"/>
    </row>
    <row r="34" spans="2:10" x14ac:dyDescent="0.3">
      <c r="B34" s="804"/>
      <c r="C34" s="764"/>
      <c r="D34" s="764"/>
      <c r="E34" s="764"/>
      <c r="F34" s="764"/>
      <c r="G34" s="765"/>
      <c r="H34" s="167"/>
      <c r="I34" s="167"/>
      <c r="J34" s="167"/>
    </row>
    <row r="35" spans="2:10" x14ac:dyDescent="0.3">
      <c r="B35" s="804"/>
      <c r="C35" s="764"/>
      <c r="D35" s="764"/>
      <c r="E35" s="764"/>
      <c r="F35" s="764"/>
      <c r="G35" s="765"/>
    </row>
    <row r="36" spans="2:10" x14ac:dyDescent="0.3">
      <c r="B36" s="804"/>
      <c r="C36" s="764"/>
      <c r="D36" s="764"/>
      <c r="E36" s="764"/>
      <c r="F36" s="764"/>
      <c r="G36" s="765"/>
    </row>
    <row r="37" spans="2:10" x14ac:dyDescent="0.3">
      <c r="B37" s="804"/>
      <c r="C37" s="764"/>
      <c r="D37" s="764"/>
      <c r="E37" s="764"/>
      <c r="F37" s="764"/>
      <c r="G37" s="765"/>
    </row>
    <row r="38" spans="2:10" x14ac:dyDescent="0.3">
      <c r="B38" s="804"/>
      <c r="C38" s="764"/>
      <c r="D38" s="764"/>
      <c r="E38" s="764"/>
      <c r="F38" s="764"/>
      <c r="G38" s="765"/>
    </row>
    <row r="39" spans="2:10" x14ac:dyDescent="0.3">
      <c r="B39" s="804"/>
      <c r="C39" s="764"/>
      <c r="D39" s="764"/>
      <c r="E39" s="764"/>
      <c r="F39" s="764"/>
      <c r="G39" s="765"/>
    </row>
    <row r="40" spans="2:10" x14ac:dyDescent="0.3">
      <c r="B40" s="804"/>
      <c r="C40" s="764"/>
      <c r="D40" s="764"/>
      <c r="E40" s="764"/>
      <c r="F40" s="764"/>
      <c r="G40" s="765"/>
    </row>
    <row r="41" spans="2:10" x14ac:dyDescent="0.3">
      <c r="B41" s="804"/>
      <c r="C41" s="764"/>
      <c r="D41" s="764"/>
      <c r="E41" s="764"/>
      <c r="F41" s="764"/>
      <c r="G41" s="765"/>
    </row>
    <row r="42" spans="2:10" x14ac:dyDescent="0.3">
      <c r="B42" s="804"/>
      <c r="C42" s="764"/>
      <c r="D42" s="764"/>
      <c r="E42" s="764"/>
      <c r="F42" s="764"/>
      <c r="G42" s="765"/>
    </row>
    <row r="43" spans="2:10" x14ac:dyDescent="0.3">
      <c r="B43" s="804"/>
      <c r="C43" s="764"/>
      <c r="D43" s="764"/>
      <c r="E43" s="764"/>
      <c r="F43" s="764"/>
      <c r="G43" s="765"/>
    </row>
    <row r="44" spans="2:10" x14ac:dyDescent="0.3">
      <c r="B44" s="804"/>
      <c r="C44" s="764"/>
      <c r="D44" s="764"/>
      <c r="E44" s="764"/>
      <c r="F44" s="764"/>
      <c r="G44" s="765"/>
    </row>
    <row r="45" spans="2:10" x14ac:dyDescent="0.3">
      <c r="B45" s="804"/>
      <c r="C45" s="764"/>
      <c r="D45" s="764"/>
      <c r="E45" s="764"/>
      <c r="F45" s="764"/>
      <c r="G45" s="765"/>
    </row>
    <row r="46" spans="2:10" x14ac:dyDescent="0.3">
      <c r="B46" s="804"/>
      <c r="C46" s="764"/>
      <c r="D46" s="764"/>
      <c r="E46" s="764"/>
      <c r="F46" s="764"/>
      <c r="G46" s="765"/>
    </row>
    <row r="47" spans="2:10" x14ac:dyDescent="0.3">
      <c r="B47" s="804"/>
      <c r="C47" s="764"/>
      <c r="D47" s="764"/>
      <c r="E47" s="764"/>
      <c r="F47" s="764"/>
      <c r="G47" s="765"/>
    </row>
    <row r="48" spans="2:10" x14ac:dyDescent="0.3">
      <c r="B48" s="804"/>
      <c r="C48" s="764"/>
      <c r="D48" s="764"/>
      <c r="E48" s="764"/>
      <c r="F48" s="764"/>
      <c r="G48" s="765"/>
    </row>
    <row r="49" spans="2:7" x14ac:dyDescent="0.3">
      <c r="B49" s="804"/>
      <c r="C49" s="764"/>
      <c r="D49" s="764"/>
      <c r="E49" s="764"/>
      <c r="F49" s="764"/>
      <c r="G49" s="765"/>
    </row>
    <row r="50" spans="2:7" x14ac:dyDescent="0.3">
      <c r="B50" s="804"/>
      <c r="C50" s="764"/>
      <c r="D50" s="764"/>
      <c r="E50" s="764"/>
      <c r="F50" s="764"/>
      <c r="G50" s="765"/>
    </row>
    <row r="51" spans="2:7" x14ac:dyDescent="0.3">
      <c r="B51" s="804"/>
      <c r="C51" s="764"/>
      <c r="D51" s="764"/>
      <c r="E51" s="764"/>
      <c r="F51" s="764"/>
      <c r="G51" s="765"/>
    </row>
    <row r="52" spans="2:7" ht="15" thickBot="1" x14ac:dyDescent="0.35">
      <c r="B52" s="805"/>
      <c r="C52" s="755"/>
      <c r="D52" s="755"/>
      <c r="E52" s="755"/>
      <c r="F52" s="755"/>
      <c r="G52" s="756"/>
    </row>
  </sheetData>
  <mergeCells count="8">
    <mergeCell ref="C30:G30"/>
    <mergeCell ref="B20:E20"/>
    <mergeCell ref="F20:G20"/>
    <mergeCell ref="B33:G52"/>
    <mergeCell ref="D9:D10"/>
    <mergeCell ref="E9:E10"/>
    <mergeCell ref="F9:F10"/>
    <mergeCell ref="G9:G10"/>
  </mergeCells>
  <phoneticPr fontId="85" type="noConversion"/>
  <dataValidations count="1">
    <dataValidation type="list" allowBlank="1" showInputMessage="1" showErrorMessage="1" sqref="F20" xr:uid="{00000000-0002-0000-3F00-000000000000}">
      <formula1>"V"</formula1>
    </dataValidation>
  </dataValidations>
  <pageMargins left="0.7" right="0.7" top="0.75" bottom="0.75" header="0.3" footer="0.3"/>
  <pageSetup scale="80" orientation="landscape" horizontalDpi="300" verticalDpi="300"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rgb="FFFF0000"/>
  </sheetPr>
  <dimension ref="B3:G20"/>
  <sheetViews>
    <sheetView showGridLines="0" workbookViewId="0">
      <selection activeCell="F20" sqref="F20:G20"/>
    </sheetView>
  </sheetViews>
  <sheetFormatPr defaultRowHeight="14.4" x14ac:dyDescent="0.3"/>
  <cols>
    <col min="1" max="1" width="3.5546875" customWidth="1"/>
    <col min="3" max="3" width="24.6640625" customWidth="1"/>
    <col min="4" max="4" width="26.6640625" customWidth="1"/>
    <col min="5" max="5" width="22.109375" customWidth="1"/>
    <col min="6" max="6" width="21.109375" customWidth="1"/>
    <col min="7" max="7" width="14.44140625" customWidth="1"/>
  </cols>
  <sheetData>
    <row r="3" spans="2:7" ht="15.6" x14ac:dyDescent="0.3">
      <c r="B3" s="102" t="s">
        <v>1150</v>
      </c>
    </row>
    <row r="5" spans="2:7" ht="27.6" x14ac:dyDescent="0.3">
      <c r="B5" s="475" t="s">
        <v>287</v>
      </c>
      <c r="C5" s="478" t="s">
        <v>409</v>
      </c>
      <c r="D5" s="475" t="s">
        <v>895</v>
      </c>
      <c r="E5" s="475" t="s">
        <v>824</v>
      </c>
      <c r="F5" s="475" t="s">
        <v>896</v>
      </c>
      <c r="G5" s="475" t="s">
        <v>721</v>
      </c>
    </row>
    <row r="6" spans="2:7" x14ac:dyDescent="0.3">
      <c r="B6" s="5">
        <v>1</v>
      </c>
      <c r="C6" s="5">
        <v>2</v>
      </c>
      <c r="D6" s="5">
        <v>3</v>
      </c>
      <c r="E6" s="5">
        <v>4</v>
      </c>
      <c r="F6" s="5">
        <v>5</v>
      </c>
      <c r="G6" s="5">
        <v>6</v>
      </c>
    </row>
    <row r="7" spans="2:7" ht="129.6" x14ac:dyDescent="0.3">
      <c r="B7" s="6">
        <v>1</v>
      </c>
      <c r="C7" s="8" t="s">
        <v>2064</v>
      </c>
      <c r="D7" s="6" t="s">
        <v>2224</v>
      </c>
      <c r="E7" s="89" t="s">
        <v>2306</v>
      </c>
      <c r="F7" s="6" t="s">
        <v>2065</v>
      </c>
      <c r="G7" s="6" t="s">
        <v>2307</v>
      </c>
    </row>
    <row r="8" spans="2:7" ht="158.4" x14ac:dyDescent="0.3">
      <c r="B8" s="6">
        <v>2</v>
      </c>
      <c r="C8" s="8" t="s">
        <v>1906</v>
      </c>
      <c r="D8" s="6" t="s">
        <v>2224</v>
      </c>
      <c r="E8" s="89" t="s">
        <v>2308</v>
      </c>
      <c r="F8" s="6" t="s">
        <v>2068</v>
      </c>
      <c r="G8" s="6" t="s">
        <v>2307</v>
      </c>
    </row>
    <row r="9" spans="2:7" ht="15" customHeight="1" x14ac:dyDescent="0.3">
      <c r="B9" s="6">
        <v>3</v>
      </c>
      <c r="C9" s="8" t="s">
        <v>2056</v>
      </c>
      <c r="D9" s="950" t="s">
        <v>2224</v>
      </c>
      <c r="E9" s="950" t="s">
        <v>2309</v>
      </c>
      <c r="F9" s="950" t="s">
        <v>2310</v>
      </c>
      <c r="G9" s="950" t="s">
        <v>2311</v>
      </c>
    </row>
    <row r="10" spans="2:7" ht="28.8" x14ac:dyDescent="0.3">
      <c r="B10" s="6">
        <v>4</v>
      </c>
      <c r="C10" s="8" t="s">
        <v>2312</v>
      </c>
      <c r="D10" s="951"/>
      <c r="E10" s="951"/>
      <c r="F10" s="951"/>
      <c r="G10" s="951"/>
    </row>
    <row r="11" spans="2:7" ht="57.6" x14ac:dyDescent="0.3">
      <c r="B11" s="6">
        <v>5</v>
      </c>
      <c r="C11" s="8" t="s">
        <v>2313</v>
      </c>
      <c r="D11" s="6" t="s">
        <v>2314</v>
      </c>
      <c r="E11" s="89" t="s">
        <v>2315</v>
      </c>
      <c r="F11" s="6" t="s">
        <v>2316</v>
      </c>
      <c r="G11" s="6" t="s">
        <v>2311</v>
      </c>
    </row>
    <row r="12" spans="2:7" ht="57.6" x14ac:dyDescent="0.3">
      <c r="B12" s="6">
        <v>6</v>
      </c>
      <c r="C12" s="8" t="s">
        <v>2064</v>
      </c>
      <c r="D12" s="6" t="s">
        <v>2220</v>
      </c>
      <c r="E12" s="89" t="s">
        <v>2317</v>
      </c>
      <c r="F12" s="6" t="s">
        <v>2318</v>
      </c>
      <c r="G12" s="6" t="s">
        <v>2311</v>
      </c>
    </row>
    <row r="13" spans="2:7" ht="100.8" x14ac:dyDescent="0.3">
      <c r="B13" s="6">
        <v>7</v>
      </c>
      <c r="C13" s="8" t="s">
        <v>2066</v>
      </c>
      <c r="D13" s="6" t="s">
        <v>2220</v>
      </c>
      <c r="E13" s="89" t="s">
        <v>2319</v>
      </c>
      <c r="F13" s="6" t="s">
        <v>2320</v>
      </c>
      <c r="G13" s="6" t="s">
        <v>2311</v>
      </c>
    </row>
    <row r="14" spans="2:7" ht="100.8" x14ac:dyDescent="0.3">
      <c r="B14" s="6">
        <v>8</v>
      </c>
      <c r="C14" s="8" t="s">
        <v>2321</v>
      </c>
      <c r="D14" s="6" t="s">
        <v>2224</v>
      </c>
      <c r="E14" s="89" t="s">
        <v>2322</v>
      </c>
      <c r="F14" s="6" t="s">
        <v>2323</v>
      </c>
      <c r="G14" s="6" t="s">
        <v>2324</v>
      </c>
    </row>
    <row r="15" spans="2:7" x14ac:dyDescent="0.3">
      <c r="B15" s="46">
        <v>9</v>
      </c>
      <c r="C15" s="94"/>
      <c r="D15" s="46"/>
      <c r="E15" s="95"/>
      <c r="F15" s="46"/>
      <c r="G15" s="46"/>
    </row>
    <row r="16" spans="2:7" x14ac:dyDescent="0.3">
      <c r="B16" s="46">
        <v>10</v>
      </c>
      <c r="C16" s="94"/>
      <c r="D16" s="46"/>
      <c r="E16" s="95"/>
      <c r="F16" s="46"/>
      <c r="G16" s="46"/>
    </row>
    <row r="17" spans="2:7" x14ac:dyDescent="0.3">
      <c r="B17" s="46">
        <v>11</v>
      </c>
      <c r="C17" s="94"/>
      <c r="D17" s="46"/>
      <c r="E17" s="95"/>
      <c r="F17" s="46"/>
      <c r="G17" s="46"/>
    </row>
    <row r="18" spans="2:7" x14ac:dyDescent="0.3">
      <c r="B18" s="46">
        <v>12</v>
      </c>
      <c r="C18" s="94"/>
      <c r="D18" s="46"/>
      <c r="E18" s="95"/>
      <c r="F18" s="46"/>
      <c r="G18" s="46"/>
    </row>
    <row r="19" spans="2:7" x14ac:dyDescent="0.3">
      <c r="B19" s="46" t="s">
        <v>299</v>
      </c>
      <c r="C19" s="94"/>
      <c r="D19" s="46"/>
      <c r="E19" s="95"/>
      <c r="F19" s="46"/>
      <c r="G19" s="46"/>
    </row>
    <row r="20" spans="2:7" x14ac:dyDescent="0.3">
      <c r="B20" s="831" t="s">
        <v>1168</v>
      </c>
      <c r="C20" s="832"/>
      <c r="D20" s="832"/>
      <c r="E20" s="833"/>
      <c r="F20" s="885" t="s">
        <v>286</v>
      </c>
      <c r="G20" s="886"/>
    </row>
  </sheetData>
  <mergeCells count="6">
    <mergeCell ref="D9:D10"/>
    <mergeCell ref="B20:E20"/>
    <mergeCell ref="F20:G20"/>
    <mergeCell ref="E9:E10"/>
    <mergeCell ref="F9:F10"/>
    <mergeCell ref="G9:G10"/>
  </mergeCells>
  <dataValidations count="1">
    <dataValidation type="list" allowBlank="1" showInputMessage="1" showErrorMessage="1" sqref="F20" xr:uid="{00000000-0002-0000-4000-000000000000}">
      <formula1>"V"</formula1>
    </dataValidation>
  </dataValidations>
  <pageMargins left="0.7" right="0.7" top="0.75" bottom="0.75" header="0.3" footer="0.3"/>
  <pageSetup paperSize="9" orientation="landscape" horizontalDpi="0" verticalDpi="0"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rgb="FFFF0000"/>
  </sheetPr>
  <dimension ref="B3:N29"/>
  <sheetViews>
    <sheetView showGridLines="0" workbookViewId="0"/>
  </sheetViews>
  <sheetFormatPr defaultColWidth="9.109375" defaultRowHeight="14.4" x14ac:dyDescent="0.3"/>
  <cols>
    <col min="2" max="2" width="5.5546875" style="22" customWidth="1"/>
    <col min="3" max="3" width="61" customWidth="1"/>
    <col min="4" max="5" width="9.109375" style="22"/>
    <col min="6" max="6" width="34.6640625" customWidth="1"/>
  </cols>
  <sheetData>
    <row r="3" spans="2:14" x14ac:dyDescent="0.3">
      <c r="B3" s="109" t="s">
        <v>1151</v>
      </c>
    </row>
    <row r="4" spans="2:14" x14ac:dyDescent="0.3">
      <c r="B4" s="120" t="s">
        <v>238</v>
      </c>
      <c r="C4" s="120" t="s">
        <v>2</v>
      </c>
      <c r="D4" s="120" t="s">
        <v>233</v>
      </c>
      <c r="E4" s="120" t="s">
        <v>234</v>
      </c>
      <c r="F4" s="120" t="s">
        <v>862</v>
      </c>
    </row>
    <row r="5" spans="2:14" x14ac:dyDescent="0.3">
      <c r="B5" s="113">
        <v>1</v>
      </c>
      <c r="C5" s="67" t="s">
        <v>902</v>
      </c>
      <c r="D5" s="113"/>
      <c r="E5" s="113"/>
      <c r="F5" s="67"/>
    </row>
    <row r="6" spans="2:14" ht="57.6" x14ac:dyDescent="0.3">
      <c r="B6" s="254"/>
      <c r="C6" s="73" t="s">
        <v>903</v>
      </c>
      <c r="D6" s="254" t="s">
        <v>286</v>
      </c>
      <c r="E6" s="254"/>
      <c r="F6" s="73" t="s">
        <v>904</v>
      </c>
      <c r="G6" s="406"/>
      <c r="H6" s="406"/>
      <c r="I6" s="406"/>
      <c r="J6" s="406"/>
      <c r="K6" s="406"/>
      <c r="L6" s="406"/>
      <c r="M6" s="406"/>
      <c r="N6" s="406"/>
    </row>
    <row r="7" spans="2:14" ht="28.8" x14ac:dyDescent="0.3">
      <c r="B7" s="113"/>
      <c r="C7" s="68" t="s">
        <v>905</v>
      </c>
      <c r="D7" s="254" t="s">
        <v>286</v>
      </c>
      <c r="E7" s="113"/>
      <c r="F7" s="71" t="s">
        <v>906</v>
      </c>
    </row>
    <row r="8" spans="2:14" ht="28.8" x14ac:dyDescent="0.3">
      <c r="B8" s="113"/>
      <c r="C8" s="68" t="s">
        <v>907</v>
      </c>
      <c r="D8" s="254" t="s">
        <v>286</v>
      </c>
      <c r="E8" s="113"/>
      <c r="F8" s="71" t="s">
        <v>906</v>
      </c>
    </row>
    <row r="9" spans="2:14" ht="28.8" x14ac:dyDescent="0.3">
      <c r="B9" s="113"/>
      <c r="C9" s="68" t="s">
        <v>908</v>
      </c>
      <c r="D9" s="254" t="s">
        <v>286</v>
      </c>
      <c r="E9" s="113"/>
      <c r="F9" s="68" t="s">
        <v>909</v>
      </c>
    </row>
    <row r="10" spans="2:14" x14ac:dyDescent="0.3">
      <c r="B10" s="919" t="s">
        <v>1177</v>
      </c>
      <c r="C10" s="920"/>
      <c r="D10" s="920"/>
      <c r="E10" s="921"/>
      <c r="F10" s="8" t="s">
        <v>286</v>
      </c>
    </row>
    <row r="12" spans="2:14" ht="15" thickBot="1" x14ac:dyDescent="0.35"/>
    <row r="13" spans="2:14" x14ac:dyDescent="0.3">
      <c r="B13" s="477" t="s">
        <v>697</v>
      </c>
      <c r="C13" s="232"/>
      <c r="D13" s="153"/>
      <c r="E13" s="153"/>
      <c r="F13" s="154"/>
    </row>
    <row r="14" spans="2:14" x14ac:dyDescent="0.3">
      <c r="B14" s="744" t="s">
        <v>2326</v>
      </c>
      <c r="C14" s="764"/>
      <c r="D14" s="764"/>
      <c r="E14" s="764"/>
      <c r="F14" s="765"/>
      <c r="G14" s="167"/>
      <c r="H14" s="167"/>
      <c r="I14" s="167"/>
    </row>
    <row r="15" spans="2:14" x14ac:dyDescent="0.3">
      <c r="B15" s="804"/>
      <c r="C15" s="764"/>
      <c r="D15" s="764"/>
      <c r="E15" s="764"/>
      <c r="F15" s="765"/>
    </row>
    <row r="16" spans="2:14" x14ac:dyDescent="0.3">
      <c r="B16" s="804"/>
      <c r="C16" s="764"/>
      <c r="D16" s="764"/>
      <c r="E16" s="764"/>
      <c r="F16" s="765"/>
    </row>
    <row r="17" spans="2:6" x14ac:dyDescent="0.3">
      <c r="B17" s="804"/>
      <c r="C17" s="764"/>
      <c r="D17" s="764"/>
      <c r="E17" s="764"/>
      <c r="F17" s="765"/>
    </row>
    <row r="18" spans="2:6" x14ac:dyDescent="0.3">
      <c r="B18" s="804"/>
      <c r="C18" s="764"/>
      <c r="D18" s="764"/>
      <c r="E18" s="764"/>
      <c r="F18" s="765"/>
    </row>
    <row r="19" spans="2:6" x14ac:dyDescent="0.3">
      <c r="B19" s="804"/>
      <c r="C19" s="764"/>
      <c r="D19" s="764"/>
      <c r="E19" s="764"/>
      <c r="F19" s="765"/>
    </row>
    <row r="20" spans="2:6" x14ac:dyDescent="0.3">
      <c r="B20" s="804"/>
      <c r="C20" s="764"/>
      <c r="D20" s="764"/>
      <c r="E20" s="764"/>
      <c r="F20" s="765"/>
    </row>
    <row r="21" spans="2:6" x14ac:dyDescent="0.3">
      <c r="B21" s="804"/>
      <c r="C21" s="764"/>
      <c r="D21" s="764"/>
      <c r="E21" s="764"/>
      <c r="F21" s="765"/>
    </row>
    <row r="22" spans="2:6" x14ac:dyDescent="0.3">
      <c r="B22" s="804"/>
      <c r="C22" s="764"/>
      <c r="D22" s="764"/>
      <c r="E22" s="764"/>
      <c r="F22" s="765"/>
    </row>
    <row r="23" spans="2:6" x14ac:dyDescent="0.3">
      <c r="B23" s="804"/>
      <c r="C23" s="764"/>
      <c r="D23" s="764"/>
      <c r="E23" s="764"/>
      <c r="F23" s="765"/>
    </row>
    <row r="24" spans="2:6" x14ac:dyDescent="0.3">
      <c r="B24" s="804"/>
      <c r="C24" s="764"/>
      <c r="D24" s="764"/>
      <c r="E24" s="764"/>
      <c r="F24" s="765"/>
    </row>
    <row r="25" spans="2:6" x14ac:dyDescent="0.3">
      <c r="B25" s="804"/>
      <c r="C25" s="764"/>
      <c r="D25" s="764"/>
      <c r="E25" s="764"/>
      <c r="F25" s="765"/>
    </row>
    <row r="26" spans="2:6" x14ac:dyDescent="0.3">
      <c r="B26" s="804"/>
      <c r="C26" s="764"/>
      <c r="D26" s="764"/>
      <c r="E26" s="764"/>
      <c r="F26" s="765"/>
    </row>
    <row r="27" spans="2:6" x14ac:dyDescent="0.3">
      <c r="B27" s="804"/>
      <c r="C27" s="764"/>
      <c r="D27" s="764"/>
      <c r="E27" s="764"/>
      <c r="F27" s="765"/>
    </row>
    <row r="28" spans="2:6" x14ac:dyDescent="0.3">
      <c r="B28" s="804"/>
      <c r="C28" s="764"/>
      <c r="D28" s="764"/>
      <c r="E28" s="764"/>
      <c r="F28" s="765"/>
    </row>
    <row r="29" spans="2:6" ht="15" thickBot="1" x14ac:dyDescent="0.35">
      <c r="B29" s="805"/>
      <c r="C29" s="755"/>
      <c r="D29" s="755"/>
      <c r="E29" s="755"/>
      <c r="F29" s="756"/>
    </row>
  </sheetData>
  <mergeCells count="2">
    <mergeCell ref="B10:E10"/>
    <mergeCell ref="B14:F29"/>
  </mergeCells>
  <dataValidations count="1">
    <dataValidation type="list" allowBlank="1" showInputMessage="1" showErrorMessage="1" sqref="F10 D6:E9" xr:uid="{00000000-0002-0000-4100-000000000000}">
      <formula1>"V"</formula1>
    </dataValidation>
  </dataValidations>
  <pageMargins left="0.7" right="0.7" top="0.75" bottom="0.75" header="0.3" footer="0.3"/>
  <pageSetup paperSize="9" scale="95" orientation="landscape" horizontalDpi="0" verticalDpi="0"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theme="1"/>
  </sheetPr>
  <dimension ref="B2:O21"/>
  <sheetViews>
    <sheetView showGridLines="0" workbookViewId="0"/>
  </sheetViews>
  <sheetFormatPr defaultRowHeight="14.4" x14ac:dyDescent="0.3"/>
  <cols>
    <col min="1" max="1" width="17.44140625" customWidth="1"/>
    <col min="2" max="2" width="7.88671875" customWidth="1"/>
    <col min="11" max="11" width="2.88671875" customWidth="1"/>
  </cols>
  <sheetData>
    <row r="2" spans="2:15" ht="15" thickBot="1" x14ac:dyDescent="0.35"/>
    <row r="3" spans="2:15" ht="27" customHeight="1" x14ac:dyDescent="0.3">
      <c r="B3" s="797" t="s">
        <v>253</v>
      </c>
      <c r="C3" s="798"/>
      <c r="D3" s="798"/>
      <c r="E3" s="798"/>
      <c r="F3" s="798"/>
      <c r="G3" s="798"/>
      <c r="H3" s="798"/>
      <c r="I3" s="798"/>
      <c r="J3" s="798"/>
      <c r="K3" s="798"/>
      <c r="L3" s="798"/>
      <c r="M3" s="798"/>
      <c r="N3" s="798"/>
      <c r="O3" s="799"/>
    </row>
    <row r="4" spans="2:15" ht="13.5" customHeight="1" x14ac:dyDescent="0.3">
      <c r="B4" s="285"/>
      <c r="C4" s="286"/>
      <c r="D4" s="286"/>
      <c r="E4" s="286"/>
      <c r="F4" s="286"/>
      <c r="G4" s="286"/>
      <c r="H4" s="286"/>
      <c r="I4" s="286"/>
      <c r="J4" s="286"/>
      <c r="K4" s="286"/>
      <c r="L4" s="286"/>
      <c r="M4" s="286"/>
      <c r="N4" s="286"/>
      <c r="O4" s="287"/>
    </row>
    <row r="5" spans="2:15" ht="15" customHeight="1" x14ac:dyDescent="0.3">
      <c r="B5" s="285"/>
      <c r="C5" s="286"/>
      <c r="D5" s="286"/>
      <c r="E5" s="286"/>
      <c r="F5" s="286"/>
      <c r="G5" s="286"/>
      <c r="H5" s="286"/>
      <c r="I5" s="286"/>
      <c r="J5" s="286"/>
      <c r="K5" s="286"/>
      <c r="L5" s="286"/>
      <c r="M5" s="286"/>
      <c r="N5" s="286"/>
      <c r="O5" s="287"/>
    </row>
    <row r="6" spans="2:15" ht="15" customHeight="1" x14ac:dyDescent="0.3">
      <c r="B6" s="285"/>
      <c r="C6" s="286"/>
      <c r="D6" s="286"/>
      <c r="E6" s="286"/>
      <c r="F6" s="286"/>
      <c r="G6" s="286"/>
      <c r="H6" s="286"/>
      <c r="I6" s="286"/>
      <c r="J6" s="286"/>
      <c r="K6" s="286"/>
      <c r="L6" s="286"/>
      <c r="M6" s="286"/>
      <c r="N6" s="286"/>
      <c r="O6" s="287"/>
    </row>
    <row r="7" spans="2:15" ht="15" customHeight="1" x14ac:dyDescent="0.3">
      <c r="B7" s="285"/>
      <c r="C7" s="286"/>
      <c r="D7" s="286"/>
      <c r="E7" s="286"/>
      <c r="F7" s="286"/>
      <c r="G7" s="286"/>
      <c r="H7" s="286"/>
      <c r="I7" s="286"/>
      <c r="J7" s="286"/>
      <c r="K7" s="286"/>
      <c r="L7" s="286"/>
      <c r="M7" s="286"/>
      <c r="N7" s="286"/>
      <c r="O7" s="287"/>
    </row>
    <row r="8" spans="2:15" ht="15" customHeight="1" x14ac:dyDescent="0.3">
      <c r="B8" s="285"/>
      <c r="C8" s="286"/>
      <c r="D8" s="286"/>
      <c r="E8" s="286"/>
      <c r="F8" s="286"/>
      <c r="G8" s="286"/>
      <c r="H8" s="286"/>
      <c r="I8" s="286"/>
      <c r="J8" s="286"/>
      <c r="K8" s="286"/>
      <c r="L8" s="286"/>
      <c r="M8" s="286"/>
      <c r="N8" s="286"/>
      <c r="O8" s="287"/>
    </row>
    <row r="9" spans="2:15" ht="15" customHeight="1" x14ac:dyDescent="0.3">
      <c r="B9" s="285"/>
      <c r="C9" s="286"/>
      <c r="D9" s="286"/>
      <c r="E9" s="286"/>
      <c r="F9" s="286"/>
      <c r="G9" s="286"/>
      <c r="H9" s="286"/>
      <c r="I9" s="286"/>
      <c r="J9" s="286"/>
      <c r="K9" s="286"/>
      <c r="L9" s="286"/>
      <c r="M9" s="286"/>
      <c r="N9" s="286"/>
      <c r="O9" s="287"/>
    </row>
    <row r="10" spans="2:15" ht="15" customHeight="1" x14ac:dyDescent="0.3">
      <c r="B10" s="285"/>
      <c r="C10" s="286"/>
      <c r="D10" s="286"/>
      <c r="E10" s="286"/>
      <c r="F10" s="286"/>
      <c r="G10" s="286"/>
      <c r="H10" s="286"/>
      <c r="I10" s="286"/>
      <c r="J10" s="286"/>
      <c r="K10" s="286"/>
      <c r="L10" s="286"/>
      <c r="M10" s="286"/>
      <c r="N10" s="286"/>
      <c r="O10" s="287"/>
    </row>
    <row r="11" spans="2:15" ht="15" customHeight="1" x14ac:dyDescent="0.3">
      <c r="B11" s="285"/>
      <c r="C11" s="286"/>
      <c r="D11" s="286"/>
      <c r="E11" s="286"/>
      <c r="F11" s="286"/>
      <c r="G11" s="286"/>
      <c r="H11" s="286"/>
      <c r="I11" s="286"/>
      <c r="J11" s="286"/>
      <c r="K11" s="286"/>
      <c r="L11" s="286"/>
      <c r="M11" s="286"/>
      <c r="N11" s="286"/>
      <c r="O11" s="287"/>
    </row>
    <row r="12" spans="2:15" ht="15" customHeight="1" x14ac:dyDescent="0.3">
      <c r="B12" s="285"/>
      <c r="C12" s="286"/>
      <c r="D12" s="286"/>
      <c r="E12" s="286"/>
      <c r="F12" s="286"/>
      <c r="G12" s="286"/>
      <c r="H12" s="286"/>
      <c r="I12" s="286"/>
      <c r="J12" s="286"/>
      <c r="K12" s="286"/>
      <c r="L12" s="286"/>
      <c r="M12" s="286"/>
      <c r="N12" s="286"/>
      <c r="O12" s="287"/>
    </row>
    <row r="13" spans="2:15" ht="15" customHeight="1" x14ac:dyDescent="0.3">
      <c r="B13" s="285"/>
      <c r="C13" s="286"/>
      <c r="D13" s="286"/>
      <c r="E13" s="286"/>
      <c r="F13" s="286"/>
      <c r="G13" s="286"/>
      <c r="H13" s="286"/>
      <c r="I13" s="286"/>
      <c r="J13" s="286"/>
      <c r="K13" s="286"/>
      <c r="L13" s="286"/>
      <c r="M13" s="286"/>
      <c r="N13" s="286"/>
      <c r="O13" s="287"/>
    </row>
    <row r="14" spans="2:15" ht="15" customHeight="1" x14ac:dyDescent="0.3">
      <c r="B14" s="285"/>
      <c r="C14" s="286"/>
      <c r="D14" s="286"/>
      <c r="E14" s="286"/>
      <c r="F14" s="286"/>
      <c r="G14" s="286"/>
      <c r="H14" s="286"/>
      <c r="I14" s="286"/>
      <c r="J14" s="286"/>
      <c r="K14" s="286"/>
      <c r="L14" s="286"/>
      <c r="M14" s="286"/>
      <c r="N14" s="286"/>
      <c r="O14" s="287"/>
    </row>
    <row r="15" spans="2:15" ht="15" customHeight="1" x14ac:dyDescent="0.3">
      <c r="B15" s="285"/>
      <c r="C15" s="286"/>
      <c r="D15" s="286"/>
      <c r="E15" s="286"/>
      <c r="F15" s="286"/>
      <c r="G15" s="286"/>
      <c r="H15" s="286"/>
      <c r="I15" s="286"/>
      <c r="J15" s="286"/>
      <c r="K15" s="286"/>
      <c r="L15" s="286"/>
      <c r="M15" s="286"/>
      <c r="N15" s="286"/>
      <c r="O15" s="287"/>
    </row>
    <row r="16" spans="2:15" ht="15" customHeight="1" x14ac:dyDescent="0.3">
      <c r="B16" s="285"/>
      <c r="C16" s="286"/>
      <c r="D16" s="286"/>
      <c r="E16" s="286"/>
      <c r="F16" s="286"/>
      <c r="G16" s="286"/>
      <c r="H16" s="286"/>
      <c r="I16" s="286"/>
      <c r="J16" s="286"/>
      <c r="K16" s="286"/>
      <c r="L16" s="286"/>
      <c r="M16" s="286"/>
      <c r="N16" s="286"/>
      <c r="O16" s="287"/>
    </row>
    <row r="17" spans="2:15" ht="15" customHeight="1" x14ac:dyDescent="0.3">
      <c r="B17" s="285"/>
      <c r="C17" s="286"/>
      <c r="D17" s="286"/>
      <c r="E17" s="286"/>
      <c r="F17" s="286"/>
      <c r="G17" s="286"/>
      <c r="H17" s="286"/>
      <c r="I17" s="286"/>
      <c r="J17" s="286"/>
      <c r="K17" s="286"/>
      <c r="L17" s="286"/>
      <c r="M17" s="286"/>
      <c r="N17" s="286"/>
      <c r="O17" s="287"/>
    </row>
    <row r="18" spans="2:15" ht="15" customHeight="1" x14ac:dyDescent="0.3">
      <c r="B18" s="285"/>
      <c r="C18" s="286"/>
      <c r="D18" s="286"/>
      <c r="E18" s="286"/>
      <c r="F18" s="286"/>
      <c r="G18" s="286"/>
      <c r="H18" s="286"/>
      <c r="I18" s="286"/>
      <c r="J18" s="286"/>
      <c r="K18" s="286"/>
      <c r="L18" s="286"/>
      <c r="M18" s="286"/>
      <c r="N18" s="286"/>
      <c r="O18" s="287"/>
    </row>
    <row r="19" spans="2:15" ht="15" customHeight="1" x14ac:dyDescent="0.3">
      <c r="B19" s="285"/>
      <c r="C19" s="286"/>
      <c r="D19" s="286"/>
      <c r="E19" s="286"/>
      <c r="F19" s="286"/>
      <c r="G19" s="286"/>
      <c r="H19" s="286"/>
      <c r="I19" s="286"/>
      <c r="J19" s="286"/>
      <c r="K19" s="286"/>
      <c r="L19" s="286"/>
      <c r="M19" s="286"/>
      <c r="N19" s="286"/>
      <c r="O19" s="287"/>
    </row>
    <row r="20" spans="2:15" ht="15" customHeight="1" x14ac:dyDescent="0.3">
      <c r="B20" s="285"/>
      <c r="C20" s="286"/>
      <c r="D20" s="286"/>
      <c r="E20" s="286"/>
      <c r="F20" s="286"/>
      <c r="G20" s="286"/>
      <c r="H20" s="286"/>
      <c r="I20" s="286"/>
      <c r="J20" s="286"/>
      <c r="K20" s="286"/>
      <c r="L20" s="286"/>
      <c r="M20" s="286"/>
      <c r="N20" s="286"/>
      <c r="O20" s="287"/>
    </row>
    <row r="21" spans="2:15" ht="15" customHeight="1" thickBot="1" x14ac:dyDescent="0.35">
      <c r="B21" s="288"/>
      <c r="C21" s="289"/>
      <c r="D21" s="289"/>
      <c r="E21" s="289"/>
      <c r="F21" s="289"/>
      <c r="G21" s="289"/>
      <c r="H21" s="289"/>
      <c r="I21" s="289"/>
      <c r="J21" s="289"/>
      <c r="K21" s="289"/>
      <c r="L21" s="289"/>
      <c r="M21" s="289"/>
      <c r="N21" s="289"/>
      <c r="O21" s="290"/>
    </row>
  </sheetData>
  <mergeCells count="1">
    <mergeCell ref="B3:O3"/>
  </mergeCells>
  <pageMargins left="0.7" right="0.7" top="0.75" bottom="0.75" header="0.3" footer="0.3"/>
  <pageSetup paperSize="9" scale="75" orientation="landscape" horizontalDpi="0" verticalDpi="0"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theme="1"/>
  </sheetPr>
  <dimension ref="B3:I55"/>
  <sheetViews>
    <sheetView showGridLines="0" workbookViewId="0">
      <selection activeCell="C8" sqref="C8:G23"/>
    </sheetView>
  </sheetViews>
  <sheetFormatPr defaultColWidth="9.109375" defaultRowHeight="14.4" x14ac:dyDescent="0.3"/>
  <cols>
    <col min="1" max="1" width="2.5546875" customWidth="1"/>
    <col min="3" max="3" width="19.109375" customWidth="1"/>
    <col min="4" max="4" width="36" customWidth="1"/>
    <col min="5" max="5" width="25.44140625" customWidth="1"/>
    <col min="6" max="6" width="34.5546875" customWidth="1"/>
    <col min="7" max="7" width="17.44140625" customWidth="1"/>
  </cols>
  <sheetData>
    <row r="3" spans="2:7" x14ac:dyDescent="0.3">
      <c r="B3" s="106" t="s">
        <v>1152</v>
      </c>
    </row>
    <row r="6" spans="2:7" ht="28.8" x14ac:dyDescent="0.3">
      <c r="B6" s="327" t="s">
        <v>287</v>
      </c>
      <c r="C6" s="463" t="s">
        <v>409</v>
      </c>
      <c r="D6" s="327" t="s">
        <v>910</v>
      </c>
      <c r="E6" s="327" t="s">
        <v>824</v>
      </c>
      <c r="F6" s="327" t="s">
        <v>896</v>
      </c>
      <c r="G6" s="327" t="s">
        <v>721</v>
      </c>
    </row>
    <row r="7" spans="2:7" x14ac:dyDescent="0.3">
      <c r="B7" s="376">
        <v>1</v>
      </c>
      <c r="C7" s="376">
        <v>2</v>
      </c>
      <c r="D7" s="376">
        <v>3</v>
      </c>
      <c r="E7" s="376">
        <v>4</v>
      </c>
      <c r="F7" s="376">
        <v>5</v>
      </c>
      <c r="G7" s="376">
        <v>6</v>
      </c>
    </row>
    <row r="8" spans="2:7" ht="30" customHeight="1" x14ac:dyDescent="0.3">
      <c r="B8" s="6">
        <v>1</v>
      </c>
      <c r="C8" s="8" t="s">
        <v>2052</v>
      </c>
      <c r="D8" s="950" t="s">
        <v>1885</v>
      </c>
      <c r="E8" s="950" t="s">
        <v>2327</v>
      </c>
      <c r="F8" s="950" t="s">
        <v>2328</v>
      </c>
      <c r="G8" s="950" t="s">
        <v>2324</v>
      </c>
    </row>
    <row r="9" spans="2:7" ht="28.8" x14ac:dyDescent="0.3">
      <c r="B9" s="6">
        <v>2</v>
      </c>
      <c r="C9" s="8" t="s">
        <v>2321</v>
      </c>
      <c r="D9" s="952"/>
      <c r="E9" s="952"/>
      <c r="F9" s="952"/>
      <c r="G9" s="952"/>
    </row>
    <row r="10" spans="2:7" ht="28.8" x14ac:dyDescent="0.3">
      <c r="B10" s="6">
        <v>3</v>
      </c>
      <c r="C10" s="8" t="s">
        <v>2056</v>
      </c>
      <c r="D10" s="951"/>
      <c r="E10" s="951"/>
      <c r="F10" s="951"/>
      <c r="G10" s="951"/>
    </row>
    <row r="11" spans="2:7" ht="30" customHeight="1" x14ac:dyDescent="0.3">
      <c r="B11" s="6">
        <v>4</v>
      </c>
      <c r="C11" s="8" t="s">
        <v>2329</v>
      </c>
      <c r="D11" s="950" t="s">
        <v>2330</v>
      </c>
      <c r="E11" s="950" t="s">
        <v>2327</v>
      </c>
      <c r="F11" s="950" t="s">
        <v>2331</v>
      </c>
      <c r="G11" s="950" t="s">
        <v>2324</v>
      </c>
    </row>
    <row r="12" spans="2:7" ht="28.8" x14ac:dyDescent="0.3">
      <c r="B12" s="6">
        <v>5</v>
      </c>
      <c r="C12" s="8" t="s">
        <v>2321</v>
      </c>
      <c r="D12" s="952"/>
      <c r="E12" s="952"/>
      <c r="F12" s="952"/>
      <c r="G12" s="952"/>
    </row>
    <row r="13" spans="2:7" ht="28.8" x14ac:dyDescent="0.3">
      <c r="B13" s="6">
        <v>6</v>
      </c>
      <c r="C13" s="8" t="s">
        <v>2056</v>
      </c>
      <c r="D13" s="951"/>
      <c r="E13" s="951"/>
      <c r="F13" s="951"/>
      <c r="G13" s="951"/>
    </row>
    <row r="14" spans="2:7" ht="28.8" x14ac:dyDescent="0.3">
      <c r="B14" s="6">
        <v>7</v>
      </c>
      <c r="C14" s="8" t="s">
        <v>2332</v>
      </c>
      <c r="D14" s="950" t="s">
        <v>2043</v>
      </c>
      <c r="E14" s="950" t="s">
        <v>2333</v>
      </c>
      <c r="F14" s="950" t="s">
        <v>2334</v>
      </c>
      <c r="G14" s="950" t="s">
        <v>2324</v>
      </c>
    </row>
    <row r="15" spans="2:7" ht="28.8" x14ac:dyDescent="0.3">
      <c r="B15" s="6">
        <v>8</v>
      </c>
      <c r="C15" s="8" t="s">
        <v>2054</v>
      </c>
      <c r="D15" s="951"/>
      <c r="E15" s="951"/>
      <c r="F15" s="951"/>
      <c r="G15" s="951"/>
    </row>
    <row r="16" spans="2:7" ht="45" customHeight="1" x14ac:dyDescent="0.3">
      <c r="B16" s="6">
        <v>9</v>
      </c>
      <c r="C16" s="8" t="s">
        <v>2335</v>
      </c>
      <c r="D16" s="950" t="s">
        <v>2220</v>
      </c>
      <c r="E16" s="950" t="s">
        <v>2317</v>
      </c>
      <c r="F16" s="950" t="s">
        <v>2336</v>
      </c>
      <c r="G16" s="950" t="s">
        <v>2311</v>
      </c>
    </row>
    <row r="17" spans="2:7" ht="28.8" x14ac:dyDescent="0.3">
      <c r="B17" s="6">
        <v>10</v>
      </c>
      <c r="C17" s="8" t="s">
        <v>1277</v>
      </c>
      <c r="D17" s="951"/>
      <c r="E17" s="951"/>
      <c r="F17" s="951"/>
      <c r="G17" s="951"/>
    </row>
    <row r="18" spans="2:7" ht="30" customHeight="1" x14ac:dyDescent="0.3">
      <c r="B18" s="6">
        <v>11</v>
      </c>
      <c r="C18" s="8" t="s">
        <v>2055</v>
      </c>
      <c r="D18" s="950" t="s">
        <v>2033</v>
      </c>
      <c r="E18" s="950" t="s">
        <v>2337</v>
      </c>
      <c r="F18" s="950" t="s">
        <v>2338</v>
      </c>
      <c r="G18" s="950" t="s">
        <v>2311</v>
      </c>
    </row>
    <row r="19" spans="2:7" ht="28.8" x14ac:dyDescent="0.3">
      <c r="B19" s="6">
        <v>12</v>
      </c>
      <c r="C19" s="8" t="s">
        <v>2071</v>
      </c>
      <c r="D19" s="951"/>
      <c r="E19" s="951"/>
      <c r="F19" s="951"/>
      <c r="G19" s="951"/>
    </row>
    <row r="20" spans="2:7" ht="28.8" x14ac:dyDescent="0.3">
      <c r="B20" s="6">
        <v>13</v>
      </c>
      <c r="C20" s="8" t="s">
        <v>1906</v>
      </c>
      <c r="D20" s="950" t="s">
        <v>2038</v>
      </c>
      <c r="E20" s="950" t="s">
        <v>2339</v>
      </c>
      <c r="F20" s="950" t="s">
        <v>2340</v>
      </c>
      <c r="G20" s="950" t="s">
        <v>2311</v>
      </c>
    </row>
    <row r="21" spans="2:7" ht="28.8" x14ac:dyDescent="0.3">
      <c r="B21" s="6">
        <v>14</v>
      </c>
      <c r="C21" s="8" t="s">
        <v>2059</v>
      </c>
      <c r="D21" s="952"/>
      <c r="E21" s="952"/>
      <c r="F21" s="952"/>
      <c r="G21" s="952"/>
    </row>
    <row r="22" spans="2:7" ht="28.8" x14ac:dyDescent="0.3">
      <c r="B22" s="6">
        <v>15</v>
      </c>
      <c r="C22" s="8" t="s">
        <v>2049</v>
      </c>
      <c r="D22" s="951"/>
      <c r="E22" s="951"/>
      <c r="F22" s="951"/>
      <c r="G22" s="951"/>
    </row>
    <row r="23" spans="2:7" ht="28.8" x14ac:dyDescent="0.3">
      <c r="B23" s="6">
        <v>16</v>
      </c>
      <c r="C23" s="8" t="s">
        <v>1906</v>
      </c>
      <c r="D23" s="6" t="s">
        <v>1885</v>
      </c>
      <c r="E23" s="89" t="s">
        <v>2341</v>
      </c>
      <c r="F23" s="6" t="s">
        <v>2075</v>
      </c>
      <c r="G23" s="6" t="s">
        <v>2307</v>
      </c>
    </row>
    <row r="24" spans="2:7" ht="30" customHeight="1" x14ac:dyDescent="0.3">
      <c r="B24" s="6" t="s">
        <v>299</v>
      </c>
      <c r="C24" s="8"/>
      <c r="D24" s="6"/>
      <c r="E24" s="89"/>
      <c r="F24" s="6"/>
      <c r="G24" s="6"/>
    </row>
    <row r="25" spans="2:7" x14ac:dyDescent="0.3">
      <c r="B25" s="831" t="s">
        <v>1168</v>
      </c>
      <c r="C25" s="832"/>
      <c r="D25" s="832"/>
      <c r="E25" s="833"/>
      <c r="F25" s="885" t="s">
        <v>286</v>
      </c>
      <c r="G25" s="886"/>
    </row>
    <row r="26" spans="2:7" x14ac:dyDescent="0.3">
      <c r="C26" s="64" t="s">
        <v>2</v>
      </c>
    </row>
    <row r="27" spans="2:7" x14ac:dyDescent="0.3">
      <c r="C27" s="406" t="s">
        <v>911</v>
      </c>
    </row>
    <row r="28" spans="2:7" x14ac:dyDescent="0.3">
      <c r="C28" s="406" t="s">
        <v>912</v>
      </c>
    </row>
    <row r="29" spans="2:7" x14ac:dyDescent="0.3">
      <c r="C29" s="406"/>
    </row>
    <row r="30" spans="2:7" x14ac:dyDescent="0.3">
      <c r="C30" s="255" t="s">
        <v>241</v>
      </c>
    </row>
    <row r="31" spans="2:7" x14ac:dyDescent="0.3">
      <c r="C31" t="s">
        <v>913</v>
      </c>
    </row>
    <row r="32" spans="2:7" x14ac:dyDescent="0.3">
      <c r="C32" t="s">
        <v>914</v>
      </c>
    </row>
    <row r="33" spans="2:9" x14ac:dyDescent="0.3">
      <c r="C33" t="s">
        <v>612</v>
      </c>
    </row>
    <row r="35" spans="2:9" ht="42.9" customHeight="1" x14ac:dyDescent="0.3">
      <c r="C35" s="745" t="s">
        <v>915</v>
      </c>
      <c r="D35" s="745"/>
      <c r="E35" s="745"/>
      <c r="F35" s="745"/>
      <c r="G35" s="745"/>
    </row>
    <row r="36" spans="2:9" ht="15" thickBot="1" x14ac:dyDescent="0.35"/>
    <row r="37" spans="2:9" x14ac:dyDescent="0.3">
      <c r="B37" s="322" t="s">
        <v>697</v>
      </c>
      <c r="C37" s="324"/>
      <c r="D37" s="153"/>
      <c r="E37" s="153"/>
      <c r="F37" s="153"/>
      <c r="G37" s="154"/>
    </row>
    <row r="38" spans="2:9" x14ac:dyDescent="0.3">
      <c r="B38" s="744" t="s">
        <v>2342</v>
      </c>
      <c r="C38" s="764"/>
      <c r="D38" s="764"/>
      <c r="E38" s="764"/>
      <c r="F38" s="764"/>
      <c r="G38" s="765"/>
      <c r="H38" s="167"/>
      <c r="I38" s="167"/>
    </row>
    <row r="39" spans="2:9" x14ac:dyDescent="0.3">
      <c r="B39" s="804"/>
      <c r="C39" s="764"/>
      <c r="D39" s="764"/>
      <c r="E39" s="764"/>
      <c r="F39" s="764"/>
      <c r="G39" s="765"/>
    </row>
    <row r="40" spans="2:9" x14ac:dyDescent="0.3">
      <c r="B40" s="804"/>
      <c r="C40" s="764"/>
      <c r="D40" s="764"/>
      <c r="E40" s="764"/>
      <c r="F40" s="764"/>
      <c r="G40" s="765"/>
    </row>
    <row r="41" spans="2:9" x14ac:dyDescent="0.3">
      <c r="B41" s="804"/>
      <c r="C41" s="764"/>
      <c r="D41" s="764"/>
      <c r="E41" s="764"/>
      <c r="F41" s="764"/>
      <c r="G41" s="765"/>
    </row>
    <row r="42" spans="2:9" x14ac:dyDescent="0.3">
      <c r="B42" s="804"/>
      <c r="C42" s="764"/>
      <c r="D42" s="764"/>
      <c r="E42" s="764"/>
      <c r="F42" s="764"/>
      <c r="G42" s="765"/>
    </row>
    <row r="43" spans="2:9" x14ac:dyDescent="0.3">
      <c r="B43" s="804"/>
      <c r="C43" s="764"/>
      <c r="D43" s="764"/>
      <c r="E43" s="764"/>
      <c r="F43" s="764"/>
      <c r="G43" s="765"/>
    </row>
    <row r="44" spans="2:9" x14ac:dyDescent="0.3">
      <c r="B44" s="804"/>
      <c r="C44" s="764"/>
      <c r="D44" s="764"/>
      <c r="E44" s="764"/>
      <c r="F44" s="764"/>
      <c r="G44" s="765"/>
    </row>
    <row r="45" spans="2:9" x14ac:dyDescent="0.3">
      <c r="B45" s="804"/>
      <c r="C45" s="764"/>
      <c r="D45" s="764"/>
      <c r="E45" s="764"/>
      <c r="F45" s="764"/>
      <c r="G45" s="765"/>
    </row>
    <row r="46" spans="2:9" x14ac:dyDescent="0.3">
      <c r="B46" s="804"/>
      <c r="C46" s="764"/>
      <c r="D46" s="764"/>
      <c r="E46" s="764"/>
      <c r="F46" s="764"/>
      <c r="G46" s="765"/>
    </row>
    <row r="47" spans="2:9" x14ac:dyDescent="0.3">
      <c r="B47" s="804"/>
      <c r="C47" s="764"/>
      <c r="D47" s="764"/>
      <c r="E47" s="764"/>
      <c r="F47" s="764"/>
      <c r="G47" s="765"/>
    </row>
    <row r="48" spans="2:9" x14ac:dyDescent="0.3">
      <c r="B48" s="804"/>
      <c r="C48" s="764"/>
      <c r="D48" s="764"/>
      <c r="E48" s="764"/>
      <c r="F48" s="764"/>
      <c r="G48" s="765"/>
    </row>
    <row r="49" spans="2:7" x14ac:dyDescent="0.3">
      <c r="B49" s="804"/>
      <c r="C49" s="764"/>
      <c r="D49" s="764"/>
      <c r="E49" s="764"/>
      <c r="F49" s="764"/>
      <c r="G49" s="765"/>
    </row>
    <row r="50" spans="2:7" x14ac:dyDescent="0.3">
      <c r="B50" s="804"/>
      <c r="C50" s="764"/>
      <c r="D50" s="764"/>
      <c r="E50" s="764"/>
      <c r="F50" s="764"/>
      <c r="G50" s="765"/>
    </row>
    <row r="51" spans="2:7" x14ac:dyDescent="0.3">
      <c r="B51" s="804"/>
      <c r="C51" s="764"/>
      <c r="D51" s="764"/>
      <c r="E51" s="764"/>
      <c r="F51" s="764"/>
      <c r="G51" s="765"/>
    </row>
    <row r="52" spans="2:7" x14ac:dyDescent="0.3">
      <c r="B52" s="804"/>
      <c r="C52" s="764"/>
      <c r="D52" s="764"/>
      <c r="E52" s="764"/>
      <c r="F52" s="764"/>
      <c r="G52" s="765"/>
    </row>
    <row r="53" spans="2:7" x14ac:dyDescent="0.3">
      <c r="B53" s="804"/>
      <c r="C53" s="764"/>
      <c r="D53" s="764"/>
      <c r="E53" s="764"/>
      <c r="F53" s="764"/>
      <c r="G53" s="765"/>
    </row>
    <row r="54" spans="2:7" x14ac:dyDescent="0.3">
      <c r="B54" s="804"/>
      <c r="C54" s="764"/>
      <c r="D54" s="764"/>
      <c r="E54" s="764"/>
      <c r="F54" s="764"/>
      <c r="G54" s="765"/>
    </row>
    <row r="55" spans="2:7" ht="15" thickBot="1" x14ac:dyDescent="0.35">
      <c r="B55" s="805"/>
      <c r="C55" s="755"/>
      <c r="D55" s="755"/>
      <c r="E55" s="755"/>
      <c r="F55" s="755"/>
      <c r="G55" s="756"/>
    </row>
  </sheetData>
  <mergeCells count="28">
    <mergeCell ref="C35:G35"/>
    <mergeCell ref="B25:E25"/>
    <mergeCell ref="F25:G25"/>
    <mergeCell ref="B38:G55"/>
    <mergeCell ref="D16:D17"/>
    <mergeCell ref="E16:E17"/>
    <mergeCell ref="F16:F17"/>
    <mergeCell ref="G16:G17"/>
    <mergeCell ref="D18:D19"/>
    <mergeCell ref="E18:E19"/>
    <mergeCell ref="F18:F19"/>
    <mergeCell ref="G18:G19"/>
    <mergeCell ref="D20:D22"/>
    <mergeCell ref="E20:E22"/>
    <mergeCell ref="F20:F22"/>
    <mergeCell ref="G20:G22"/>
    <mergeCell ref="D8:D10"/>
    <mergeCell ref="E8:E10"/>
    <mergeCell ref="F8:F10"/>
    <mergeCell ref="G8:G10"/>
    <mergeCell ref="D11:D13"/>
    <mergeCell ref="E11:E13"/>
    <mergeCell ref="F11:F13"/>
    <mergeCell ref="G11:G13"/>
    <mergeCell ref="D14:D15"/>
    <mergeCell ref="E14:E15"/>
    <mergeCell ref="F14:F15"/>
    <mergeCell ref="G14:G15"/>
  </mergeCells>
  <phoneticPr fontId="85" type="noConversion"/>
  <dataValidations count="1">
    <dataValidation type="list" allowBlank="1" showInputMessage="1" showErrorMessage="1" sqref="F25" xr:uid="{00000000-0002-0000-4300-000000000000}">
      <formula1>"V"</formula1>
    </dataValidation>
  </dataValidations>
  <pageMargins left="0.7" right="0.7" top="0.75" bottom="0.75" header="0.3" footer="0.3"/>
  <pageSetup paperSize="9" scale="80" orientation="landscape" horizontalDpi="0" verticalDpi="0"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theme="1"/>
  </sheetPr>
  <dimension ref="B3:G25"/>
  <sheetViews>
    <sheetView showGridLines="0" workbookViewId="0">
      <selection activeCell="F25" sqref="F25:G25"/>
    </sheetView>
  </sheetViews>
  <sheetFormatPr defaultColWidth="9.109375" defaultRowHeight="14.4" x14ac:dyDescent="0.3"/>
  <cols>
    <col min="1" max="1" width="3.33203125" customWidth="1"/>
    <col min="3" max="3" width="21.109375" customWidth="1"/>
    <col min="4" max="4" width="26.5546875" customWidth="1"/>
    <col min="5" max="5" width="21.88671875" customWidth="1"/>
    <col min="6" max="6" width="33.44140625" customWidth="1"/>
  </cols>
  <sheetData>
    <row r="3" spans="2:7" x14ac:dyDescent="0.3">
      <c r="B3" s="106" t="s">
        <v>1153</v>
      </c>
    </row>
    <row r="6" spans="2:7" ht="28.8" x14ac:dyDescent="0.3">
      <c r="B6" s="327" t="s">
        <v>287</v>
      </c>
      <c r="C6" s="463" t="s">
        <v>409</v>
      </c>
      <c r="D6" s="327" t="s">
        <v>910</v>
      </c>
      <c r="E6" s="327" t="s">
        <v>824</v>
      </c>
      <c r="F6" s="327" t="s">
        <v>896</v>
      </c>
      <c r="G6" s="327" t="s">
        <v>721</v>
      </c>
    </row>
    <row r="7" spans="2:7" x14ac:dyDescent="0.3">
      <c r="B7" s="376">
        <v>1</v>
      </c>
      <c r="C7" s="376">
        <v>2</v>
      </c>
      <c r="D7" s="376">
        <v>3</v>
      </c>
      <c r="E7" s="376">
        <v>4</v>
      </c>
      <c r="F7" s="376">
        <v>5</v>
      </c>
      <c r="G7" s="376">
        <v>6</v>
      </c>
    </row>
    <row r="8" spans="2:7" ht="28.8" x14ac:dyDescent="0.3">
      <c r="B8" s="6">
        <v>1</v>
      </c>
      <c r="C8" s="8" t="s">
        <v>2052</v>
      </c>
      <c r="D8" s="950" t="s">
        <v>1885</v>
      </c>
      <c r="E8" s="950" t="s">
        <v>2327</v>
      </c>
      <c r="F8" s="950" t="s">
        <v>2328</v>
      </c>
      <c r="G8" s="950" t="s">
        <v>2324</v>
      </c>
    </row>
    <row r="9" spans="2:7" ht="28.8" x14ac:dyDescent="0.3">
      <c r="B9" s="6">
        <v>2</v>
      </c>
      <c r="C9" s="8" t="s">
        <v>2321</v>
      </c>
      <c r="D9" s="952"/>
      <c r="E9" s="952"/>
      <c r="F9" s="952"/>
      <c r="G9" s="952"/>
    </row>
    <row r="10" spans="2:7" ht="28.8" x14ac:dyDescent="0.3">
      <c r="B10" s="6">
        <v>3</v>
      </c>
      <c r="C10" s="8" t="s">
        <v>2056</v>
      </c>
      <c r="D10" s="951"/>
      <c r="E10" s="951"/>
      <c r="F10" s="951"/>
      <c r="G10" s="951"/>
    </row>
    <row r="11" spans="2:7" ht="28.8" x14ac:dyDescent="0.3">
      <c r="B11" s="6">
        <v>4</v>
      </c>
      <c r="C11" s="8" t="s">
        <v>2329</v>
      </c>
      <c r="D11" s="950" t="s">
        <v>2330</v>
      </c>
      <c r="E11" s="950" t="s">
        <v>2327</v>
      </c>
      <c r="F11" s="950" t="s">
        <v>2331</v>
      </c>
      <c r="G11" s="950" t="s">
        <v>2324</v>
      </c>
    </row>
    <row r="12" spans="2:7" ht="28.8" x14ac:dyDescent="0.3">
      <c r="B12" s="6">
        <v>5</v>
      </c>
      <c r="C12" s="8" t="s">
        <v>2321</v>
      </c>
      <c r="D12" s="952"/>
      <c r="E12" s="952"/>
      <c r="F12" s="952"/>
      <c r="G12" s="952"/>
    </row>
    <row r="13" spans="2:7" ht="28.8" x14ac:dyDescent="0.3">
      <c r="B13" s="6">
        <v>6</v>
      </c>
      <c r="C13" s="8" t="s">
        <v>2056</v>
      </c>
      <c r="D13" s="951"/>
      <c r="E13" s="951"/>
      <c r="F13" s="951"/>
      <c r="G13" s="951"/>
    </row>
    <row r="14" spans="2:7" ht="28.8" x14ac:dyDescent="0.3">
      <c r="B14" s="6">
        <v>7</v>
      </c>
      <c r="C14" s="8" t="s">
        <v>2332</v>
      </c>
      <c r="D14" s="950" t="s">
        <v>2043</v>
      </c>
      <c r="E14" s="950" t="s">
        <v>2333</v>
      </c>
      <c r="F14" s="950" t="s">
        <v>2334</v>
      </c>
      <c r="G14" s="950" t="s">
        <v>2324</v>
      </c>
    </row>
    <row r="15" spans="2:7" ht="28.8" x14ac:dyDescent="0.3">
      <c r="B15" s="6">
        <v>8</v>
      </c>
      <c r="C15" s="8" t="s">
        <v>2054</v>
      </c>
      <c r="D15" s="951"/>
      <c r="E15" s="951"/>
      <c r="F15" s="951"/>
      <c r="G15" s="951"/>
    </row>
    <row r="16" spans="2:7" ht="28.8" x14ac:dyDescent="0.3">
      <c r="B16" s="6">
        <v>9</v>
      </c>
      <c r="C16" s="8" t="s">
        <v>2335</v>
      </c>
      <c r="D16" s="950" t="s">
        <v>2220</v>
      </c>
      <c r="E16" s="950" t="s">
        <v>2317</v>
      </c>
      <c r="F16" s="950" t="s">
        <v>2336</v>
      </c>
      <c r="G16" s="950" t="s">
        <v>2311</v>
      </c>
    </row>
    <row r="17" spans="2:7" x14ac:dyDescent="0.3">
      <c r="B17" s="6">
        <v>10</v>
      </c>
      <c r="C17" s="8" t="s">
        <v>1277</v>
      </c>
      <c r="D17" s="951"/>
      <c r="E17" s="951"/>
      <c r="F17" s="951"/>
      <c r="G17" s="951"/>
    </row>
    <row r="18" spans="2:7" ht="28.8" x14ac:dyDescent="0.3">
      <c r="B18" s="6">
        <v>11</v>
      </c>
      <c r="C18" s="8" t="s">
        <v>2055</v>
      </c>
      <c r="D18" s="950" t="s">
        <v>2033</v>
      </c>
      <c r="E18" s="950" t="s">
        <v>2337</v>
      </c>
      <c r="F18" s="950" t="s">
        <v>2338</v>
      </c>
      <c r="G18" s="950" t="s">
        <v>2311</v>
      </c>
    </row>
    <row r="19" spans="2:7" ht="28.8" x14ac:dyDescent="0.3">
      <c r="B19" s="6">
        <v>12</v>
      </c>
      <c r="C19" s="8" t="s">
        <v>2071</v>
      </c>
      <c r="D19" s="951"/>
      <c r="E19" s="951"/>
      <c r="F19" s="951"/>
      <c r="G19" s="951"/>
    </row>
    <row r="20" spans="2:7" ht="28.8" x14ac:dyDescent="0.3">
      <c r="B20" s="6">
        <v>13</v>
      </c>
      <c r="C20" s="8" t="s">
        <v>1906</v>
      </c>
      <c r="D20" s="950" t="s">
        <v>2038</v>
      </c>
      <c r="E20" s="950" t="s">
        <v>2339</v>
      </c>
      <c r="F20" s="950" t="s">
        <v>2340</v>
      </c>
      <c r="G20" s="950" t="s">
        <v>2311</v>
      </c>
    </row>
    <row r="21" spans="2:7" ht="28.8" x14ac:dyDescent="0.3">
      <c r="B21" s="6">
        <v>14</v>
      </c>
      <c r="C21" s="8" t="s">
        <v>2059</v>
      </c>
      <c r="D21" s="952"/>
      <c r="E21" s="952"/>
      <c r="F21" s="952"/>
      <c r="G21" s="952"/>
    </row>
    <row r="22" spans="2:7" ht="28.8" x14ac:dyDescent="0.3">
      <c r="B22" s="6">
        <v>15</v>
      </c>
      <c r="C22" s="8" t="s">
        <v>2049</v>
      </c>
      <c r="D22" s="951"/>
      <c r="E22" s="951"/>
      <c r="F22" s="951"/>
      <c r="G22" s="951"/>
    </row>
    <row r="23" spans="2:7" ht="43.2" x14ac:dyDescent="0.3">
      <c r="B23" s="6">
        <v>16</v>
      </c>
      <c r="C23" s="8" t="s">
        <v>1906</v>
      </c>
      <c r="D23" s="6" t="s">
        <v>1885</v>
      </c>
      <c r="E23" s="89" t="s">
        <v>2341</v>
      </c>
      <c r="F23" s="6" t="s">
        <v>2075</v>
      </c>
      <c r="G23" s="6" t="s">
        <v>2307</v>
      </c>
    </row>
    <row r="24" spans="2:7" x14ac:dyDescent="0.3">
      <c r="B24" s="6" t="s">
        <v>299</v>
      </c>
      <c r="C24" s="8"/>
      <c r="D24" s="6"/>
      <c r="E24" s="89"/>
      <c r="F24" s="6"/>
      <c r="G24" s="6"/>
    </row>
    <row r="25" spans="2:7" x14ac:dyDescent="0.3">
      <c r="B25" s="831" t="s">
        <v>1168</v>
      </c>
      <c r="C25" s="832"/>
      <c r="D25" s="832"/>
      <c r="E25" s="833"/>
      <c r="F25" s="885" t="s">
        <v>286</v>
      </c>
      <c r="G25" s="886"/>
    </row>
  </sheetData>
  <mergeCells count="26">
    <mergeCell ref="B25:E25"/>
    <mergeCell ref="F25:G25"/>
    <mergeCell ref="D8:D10"/>
    <mergeCell ref="E8:E10"/>
    <mergeCell ref="F8:F10"/>
    <mergeCell ref="G8:G10"/>
    <mergeCell ref="D11:D13"/>
    <mergeCell ref="E11:E13"/>
    <mergeCell ref="F11:F13"/>
    <mergeCell ref="G11:G13"/>
    <mergeCell ref="D14:D15"/>
    <mergeCell ref="E14:E15"/>
    <mergeCell ref="F14:F15"/>
    <mergeCell ref="G14:G15"/>
    <mergeCell ref="D16:D17"/>
    <mergeCell ref="E16:E17"/>
    <mergeCell ref="D20:D22"/>
    <mergeCell ref="E20:E22"/>
    <mergeCell ref="F20:F22"/>
    <mergeCell ref="G20:G22"/>
    <mergeCell ref="F16:F17"/>
    <mergeCell ref="G16:G17"/>
    <mergeCell ref="D18:D19"/>
    <mergeCell ref="E18:E19"/>
    <mergeCell ref="F18:F19"/>
    <mergeCell ref="G18:G19"/>
  </mergeCells>
  <dataValidations count="1">
    <dataValidation type="list" allowBlank="1" showInputMessage="1" showErrorMessage="1" sqref="F25" xr:uid="{00000000-0002-0000-4400-000000000000}">
      <formula1>"V"</formula1>
    </dataValidation>
  </dataValidations>
  <pageMargins left="0.7" right="0.7" top="0.75" bottom="0.75" header="0.3" footer="0.3"/>
  <pageSetup paperSize="9" scale="95" orientation="landscape"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B1:H37"/>
  <sheetViews>
    <sheetView showGridLines="0" zoomScale="80" zoomScaleNormal="80" workbookViewId="0"/>
  </sheetViews>
  <sheetFormatPr defaultRowHeight="14.4" x14ac:dyDescent="0.3"/>
  <cols>
    <col min="1" max="1" width="3.109375" customWidth="1"/>
    <col min="3" max="3" width="43.88671875" customWidth="1"/>
    <col min="4" max="4" width="5.44140625" customWidth="1"/>
    <col min="5" max="5" width="5.44140625" bestFit="1" customWidth="1"/>
    <col min="6" max="7" width="24.88671875" customWidth="1"/>
    <col min="8" max="8" width="23" customWidth="1"/>
  </cols>
  <sheetData>
    <row r="1" spans="2:8" ht="15.6" x14ac:dyDescent="0.3">
      <c r="B1" s="23" t="s">
        <v>326</v>
      </c>
    </row>
    <row r="3" spans="2:8" ht="28.8" x14ac:dyDescent="0.3">
      <c r="B3" s="327" t="s">
        <v>238</v>
      </c>
      <c r="C3" s="327" t="s">
        <v>2</v>
      </c>
      <c r="D3" s="327" t="s">
        <v>233</v>
      </c>
      <c r="E3" s="327" t="s">
        <v>234</v>
      </c>
      <c r="F3" s="327" t="s">
        <v>2</v>
      </c>
      <c r="G3" s="310" t="s">
        <v>235</v>
      </c>
      <c r="H3" s="327" t="s">
        <v>327</v>
      </c>
    </row>
    <row r="4" spans="2:8" x14ac:dyDescent="0.3">
      <c r="B4" s="5">
        <v>1</v>
      </c>
      <c r="C4" s="5">
        <v>2</v>
      </c>
      <c r="D4" s="5">
        <v>3</v>
      </c>
      <c r="E4" s="5">
        <v>4</v>
      </c>
      <c r="F4" s="5">
        <v>5</v>
      </c>
      <c r="G4" s="5">
        <v>6</v>
      </c>
      <c r="H4" s="67"/>
    </row>
    <row r="5" spans="2:8" ht="92.25" customHeight="1" x14ac:dyDescent="0.3">
      <c r="B5" s="6">
        <v>1</v>
      </c>
      <c r="C5" s="8" t="s">
        <v>328</v>
      </c>
      <c r="D5" s="8" t="s">
        <v>286</v>
      </c>
      <c r="E5" s="8"/>
      <c r="F5" s="8" t="s">
        <v>1307</v>
      </c>
      <c r="G5" s="6" t="s">
        <v>1308</v>
      </c>
      <c r="H5" s="71" t="s">
        <v>1309</v>
      </c>
    </row>
    <row r="6" spans="2:8" ht="409.6" x14ac:dyDescent="0.3">
      <c r="B6" s="6">
        <v>2</v>
      </c>
      <c r="C6" s="59" t="s">
        <v>329</v>
      </c>
      <c r="D6" s="8" t="s">
        <v>286</v>
      </c>
      <c r="E6" s="8"/>
      <c r="F6" s="8" t="s">
        <v>1310</v>
      </c>
      <c r="G6" s="6" t="s">
        <v>330</v>
      </c>
      <c r="H6" s="68" t="s">
        <v>1311</v>
      </c>
    </row>
    <row r="7" spans="2:8" ht="158.4" x14ac:dyDescent="0.3">
      <c r="B7" s="70">
        <v>3</v>
      </c>
      <c r="C7" s="8" t="s">
        <v>331</v>
      </c>
      <c r="D7" s="67" t="s">
        <v>286</v>
      </c>
      <c r="E7" s="67"/>
      <c r="F7" s="8" t="s">
        <v>1312</v>
      </c>
      <c r="G7" s="72" t="s">
        <v>1313</v>
      </c>
      <c r="H7" s="8" t="s">
        <v>1314</v>
      </c>
    </row>
    <row r="8" spans="2:8" ht="119.1" customHeight="1" x14ac:dyDescent="0.3">
      <c r="B8" s="70">
        <v>4</v>
      </c>
      <c r="C8" s="73" t="s">
        <v>332</v>
      </c>
      <c r="D8" s="67" t="s">
        <v>286</v>
      </c>
      <c r="E8" s="67"/>
      <c r="F8" s="89" t="s">
        <v>1315</v>
      </c>
      <c r="G8" s="632" t="s">
        <v>1316</v>
      </c>
      <c r="H8" s="8" t="s">
        <v>1309</v>
      </c>
    </row>
    <row r="9" spans="2:8" ht="115.2" x14ac:dyDescent="0.3">
      <c r="B9" s="70">
        <v>5</v>
      </c>
      <c r="C9" s="8" t="s">
        <v>333</v>
      </c>
      <c r="D9" s="67"/>
      <c r="E9" s="67" t="s">
        <v>286</v>
      </c>
      <c r="F9" s="74" t="s">
        <v>1317</v>
      </c>
      <c r="G9" s="72" t="s">
        <v>334</v>
      </c>
      <c r="H9" s="8" t="s">
        <v>1318</v>
      </c>
    </row>
    <row r="10" spans="2:8" ht="409.6" x14ac:dyDescent="0.3">
      <c r="B10" s="70">
        <v>6</v>
      </c>
      <c r="C10" s="8" t="s">
        <v>335</v>
      </c>
      <c r="D10" s="67" t="s">
        <v>286</v>
      </c>
      <c r="E10" s="67"/>
      <c r="F10" s="89" t="s">
        <v>1319</v>
      </c>
      <c r="G10" s="72" t="s">
        <v>1320</v>
      </c>
      <c r="H10" s="8" t="s">
        <v>1321</v>
      </c>
    </row>
    <row r="11" spans="2:8" ht="409.6" x14ac:dyDescent="0.3">
      <c r="B11" s="70">
        <v>7</v>
      </c>
      <c r="C11" s="8" t="s">
        <v>336</v>
      </c>
      <c r="D11" s="67" t="s">
        <v>286</v>
      </c>
      <c r="E11" s="67"/>
      <c r="F11" s="89" t="s">
        <v>1322</v>
      </c>
      <c r="G11" s="633" t="s">
        <v>1316</v>
      </c>
      <c r="H11" s="8" t="s">
        <v>1309</v>
      </c>
    </row>
    <row r="12" spans="2:8" ht="409.6" x14ac:dyDescent="0.3">
      <c r="B12" s="70">
        <v>8</v>
      </c>
      <c r="C12" s="8" t="s">
        <v>337</v>
      </c>
      <c r="D12" s="67" t="s">
        <v>286</v>
      </c>
      <c r="E12" s="67"/>
      <c r="F12" s="89" t="s">
        <v>1323</v>
      </c>
      <c r="G12" s="8" t="s">
        <v>1324</v>
      </c>
      <c r="H12" s="8" t="s">
        <v>1325</v>
      </c>
    </row>
    <row r="13" spans="2:8" ht="15" customHeight="1" x14ac:dyDescent="0.3">
      <c r="B13" s="767" t="s">
        <v>1156</v>
      </c>
      <c r="C13" s="767"/>
      <c r="D13" s="767"/>
      <c r="E13" s="767"/>
      <c r="F13" s="767"/>
      <c r="G13" s="767"/>
      <c r="H13" s="435" t="s">
        <v>286</v>
      </c>
    </row>
    <row r="15" spans="2:8" ht="15" thickBot="1" x14ac:dyDescent="0.35"/>
    <row r="16" spans="2:8" x14ac:dyDescent="0.3">
      <c r="B16" s="151" t="s">
        <v>1239</v>
      </c>
      <c r="C16" s="152"/>
      <c r="D16" s="153"/>
      <c r="E16" s="153"/>
      <c r="F16" s="153"/>
      <c r="G16" s="153"/>
      <c r="H16" s="154"/>
    </row>
    <row r="17" spans="2:8" x14ac:dyDescent="0.3">
      <c r="B17" s="155" t="s">
        <v>1240</v>
      </c>
      <c r="C17" s="167"/>
      <c r="F17" s="75"/>
      <c r="H17" s="156"/>
    </row>
    <row r="18" spans="2:8" x14ac:dyDescent="0.3">
      <c r="B18" s="155"/>
      <c r="C18" s="167"/>
      <c r="H18" s="156"/>
    </row>
    <row r="19" spans="2:8" x14ac:dyDescent="0.3">
      <c r="B19" s="155"/>
      <c r="C19" s="167"/>
      <c r="H19" s="156"/>
    </row>
    <row r="20" spans="2:8" x14ac:dyDescent="0.3">
      <c r="B20" s="155"/>
      <c r="C20" s="167"/>
      <c r="H20" s="156"/>
    </row>
    <row r="21" spans="2:8" x14ac:dyDescent="0.3">
      <c r="B21" s="155"/>
      <c r="C21" s="167"/>
      <c r="H21" s="156"/>
    </row>
    <row r="22" spans="2:8" x14ac:dyDescent="0.3">
      <c r="B22" s="155"/>
      <c r="C22" s="167"/>
      <c r="H22" s="156"/>
    </row>
    <row r="23" spans="2:8" ht="15" thickBot="1" x14ac:dyDescent="0.35">
      <c r="B23" s="157"/>
      <c r="C23" s="172"/>
      <c r="D23" s="158"/>
      <c r="E23" s="158"/>
      <c r="F23" s="158"/>
      <c r="G23" s="158"/>
      <c r="H23" s="159"/>
    </row>
    <row r="24" spans="2:8" ht="15" thickBot="1" x14ac:dyDescent="0.35">
      <c r="B24" s="153"/>
      <c r="C24" s="173"/>
      <c r="D24" s="153"/>
      <c r="E24" s="153"/>
      <c r="F24" s="153"/>
      <c r="G24" s="153"/>
      <c r="H24" s="153"/>
    </row>
    <row r="25" spans="2:8" x14ac:dyDescent="0.3">
      <c r="B25" s="151" t="s">
        <v>1241</v>
      </c>
      <c r="C25" s="173"/>
      <c r="D25" s="153"/>
      <c r="E25" s="153"/>
      <c r="F25" s="153"/>
      <c r="G25" s="153"/>
      <c r="H25" s="154"/>
    </row>
    <row r="26" spans="2:8" ht="409.5" customHeight="1" x14ac:dyDescent="0.3">
      <c r="B26" s="744" t="s">
        <v>1242</v>
      </c>
      <c r="C26" s="745"/>
      <c r="D26" s="745"/>
      <c r="E26" s="745"/>
      <c r="F26" s="745"/>
      <c r="G26" s="745"/>
      <c r="H26" s="746"/>
    </row>
    <row r="27" spans="2:8" x14ac:dyDescent="0.3">
      <c r="B27" s="155"/>
      <c r="C27" s="167"/>
      <c r="H27" s="156"/>
    </row>
    <row r="28" spans="2:8" x14ac:dyDescent="0.3">
      <c r="B28" s="155"/>
      <c r="C28" s="167"/>
      <c r="H28" s="156"/>
    </row>
    <row r="29" spans="2:8" x14ac:dyDescent="0.3">
      <c r="B29" s="155"/>
      <c r="C29" s="167"/>
      <c r="H29" s="156"/>
    </row>
    <row r="30" spans="2:8" ht="12.75" customHeight="1" x14ac:dyDescent="0.3">
      <c r="B30" s="155"/>
      <c r="C30" s="167"/>
      <c r="H30" s="156"/>
    </row>
    <row r="31" spans="2:8" x14ac:dyDescent="0.3">
      <c r="B31" s="155"/>
      <c r="H31" s="156"/>
    </row>
    <row r="32" spans="2:8" x14ac:dyDescent="0.3">
      <c r="B32" s="155"/>
      <c r="H32" s="156"/>
    </row>
    <row r="33" spans="2:8" x14ac:dyDescent="0.3">
      <c r="B33" s="155"/>
      <c r="H33" s="156"/>
    </row>
    <row r="34" spans="2:8" x14ac:dyDescent="0.3">
      <c r="B34" s="155"/>
      <c r="H34" s="156"/>
    </row>
    <row r="35" spans="2:8" x14ac:dyDescent="0.3">
      <c r="B35" s="155"/>
      <c r="H35" s="156"/>
    </row>
    <row r="36" spans="2:8" x14ac:dyDescent="0.3">
      <c r="B36" s="155"/>
      <c r="H36" s="156"/>
    </row>
    <row r="37" spans="2:8" ht="15" thickBot="1" x14ac:dyDescent="0.35">
      <c r="B37" s="157"/>
      <c r="C37" s="158"/>
      <c r="D37" s="158"/>
      <c r="E37" s="158"/>
      <c r="F37" s="158"/>
      <c r="G37" s="158"/>
      <c r="H37" s="159"/>
    </row>
  </sheetData>
  <mergeCells count="2">
    <mergeCell ref="B13:G13"/>
    <mergeCell ref="B26:H26"/>
  </mergeCells>
  <dataValidations count="1">
    <dataValidation type="list" allowBlank="1" showInputMessage="1" showErrorMessage="1" sqref="D31:E33 H13 D14:E15 D5:E12" xr:uid="{00000000-0002-0000-0600-000000000000}">
      <formula1>"V"</formula1>
    </dataValidation>
  </dataValidations>
  <hyperlinks>
    <hyperlink ref="G8" r:id="rId1" xr:uid="{31134771-2389-4CD4-ABE7-9C296A1FC44A}"/>
    <hyperlink ref="G11" r:id="rId2" xr:uid="{10D3143B-A93F-430E-9F1F-EBAD2204264D}"/>
  </hyperlinks>
  <pageMargins left="0.7" right="0.7" top="0.75" bottom="0.75" header="0.3" footer="0.3"/>
  <pageSetup paperSize="9" scale="60" orientation="portrait" horizontalDpi="300" verticalDpi="300" r:id="rId3"/>
  <drawing r:id="rId4"/>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theme="1"/>
  </sheetPr>
  <dimension ref="B3:G33"/>
  <sheetViews>
    <sheetView showGridLines="0" workbookViewId="0">
      <selection activeCell="B15" sqref="B15:F33"/>
    </sheetView>
  </sheetViews>
  <sheetFormatPr defaultRowHeight="14.4" x14ac:dyDescent="0.3"/>
  <cols>
    <col min="3" max="3" width="65.88671875" customWidth="1"/>
    <col min="6" max="6" width="32" customWidth="1"/>
  </cols>
  <sheetData>
    <row r="3" spans="2:7" x14ac:dyDescent="0.3">
      <c r="B3" s="109" t="s">
        <v>1154</v>
      </c>
    </row>
    <row r="4" spans="2:7" x14ac:dyDescent="0.3">
      <c r="B4" s="120" t="s">
        <v>238</v>
      </c>
      <c r="C4" s="120" t="s">
        <v>2</v>
      </c>
      <c r="D4" s="476" t="s">
        <v>233</v>
      </c>
      <c r="E4" s="476" t="s">
        <v>234</v>
      </c>
      <c r="F4" s="120" t="s">
        <v>862</v>
      </c>
    </row>
    <row r="5" spans="2:7" x14ac:dyDescent="0.3">
      <c r="B5" s="113">
        <v>1</v>
      </c>
      <c r="C5" s="67" t="s">
        <v>916</v>
      </c>
      <c r="D5" s="67"/>
      <c r="E5" s="67"/>
      <c r="F5" s="67"/>
    </row>
    <row r="6" spans="2:7" ht="57.6" x14ac:dyDescent="0.3">
      <c r="B6" s="254"/>
      <c r="C6" s="73" t="s">
        <v>917</v>
      </c>
      <c r="D6" s="256" t="s">
        <v>286</v>
      </c>
      <c r="E6" s="256"/>
      <c r="F6" s="73" t="s">
        <v>918</v>
      </c>
    </row>
    <row r="7" spans="2:7" x14ac:dyDescent="0.3">
      <c r="B7" s="113"/>
      <c r="C7" s="68" t="s">
        <v>919</v>
      </c>
      <c r="D7" s="67" t="s">
        <v>286</v>
      </c>
      <c r="E7" s="67"/>
      <c r="F7" s="71" t="s">
        <v>920</v>
      </c>
    </row>
    <row r="8" spans="2:7" ht="28.8" x14ac:dyDescent="0.3">
      <c r="B8" s="113"/>
      <c r="C8" s="68" t="s">
        <v>921</v>
      </c>
      <c r="D8" s="67" t="s">
        <v>286</v>
      </c>
      <c r="E8" s="67"/>
      <c r="F8" s="71" t="s">
        <v>920</v>
      </c>
    </row>
    <row r="9" spans="2:7" ht="28.8" x14ac:dyDescent="0.3">
      <c r="B9" s="113"/>
      <c r="C9" s="68" t="s">
        <v>922</v>
      </c>
      <c r="D9" s="67" t="s">
        <v>286</v>
      </c>
      <c r="E9" s="67"/>
      <c r="F9" s="68" t="s">
        <v>923</v>
      </c>
    </row>
    <row r="10" spans="2:7" x14ac:dyDescent="0.3">
      <c r="B10" s="919" t="s">
        <v>1177</v>
      </c>
      <c r="C10" s="920"/>
      <c r="D10" s="920"/>
      <c r="E10" s="921"/>
      <c r="F10" s="8" t="s">
        <v>286</v>
      </c>
    </row>
    <row r="13" spans="2:7" ht="15" thickBot="1" x14ac:dyDescent="0.35"/>
    <row r="14" spans="2:7" x14ac:dyDescent="0.3">
      <c r="B14" s="230" t="s">
        <v>697</v>
      </c>
      <c r="C14" s="153"/>
      <c r="D14" s="153"/>
      <c r="E14" s="153"/>
      <c r="F14" s="154"/>
    </row>
    <row r="15" spans="2:7" x14ac:dyDescent="0.3">
      <c r="B15" s="744" t="s">
        <v>2343</v>
      </c>
      <c r="C15" s="764"/>
      <c r="D15" s="764"/>
      <c r="E15" s="764"/>
      <c r="F15" s="765"/>
      <c r="G15" s="167"/>
    </row>
    <row r="16" spans="2:7" x14ac:dyDescent="0.3">
      <c r="B16" s="804"/>
      <c r="C16" s="764"/>
      <c r="D16" s="764"/>
      <c r="E16" s="764"/>
      <c r="F16" s="765"/>
    </row>
    <row r="17" spans="2:6" x14ac:dyDescent="0.3">
      <c r="B17" s="804"/>
      <c r="C17" s="764"/>
      <c r="D17" s="764"/>
      <c r="E17" s="764"/>
      <c r="F17" s="765"/>
    </row>
    <row r="18" spans="2:6" x14ac:dyDescent="0.3">
      <c r="B18" s="804"/>
      <c r="C18" s="764"/>
      <c r="D18" s="764"/>
      <c r="E18" s="764"/>
      <c r="F18" s="765"/>
    </row>
    <row r="19" spans="2:6" x14ac:dyDescent="0.3">
      <c r="B19" s="804"/>
      <c r="C19" s="764"/>
      <c r="D19" s="764"/>
      <c r="E19" s="764"/>
      <c r="F19" s="765"/>
    </row>
    <row r="20" spans="2:6" x14ac:dyDescent="0.3">
      <c r="B20" s="804"/>
      <c r="C20" s="764"/>
      <c r="D20" s="764"/>
      <c r="E20" s="764"/>
      <c r="F20" s="765"/>
    </row>
    <row r="21" spans="2:6" x14ac:dyDescent="0.3">
      <c r="B21" s="804"/>
      <c r="C21" s="764"/>
      <c r="D21" s="764"/>
      <c r="E21" s="764"/>
      <c r="F21" s="765"/>
    </row>
    <row r="22" spans="2:6" x14ac:dyDescent="0.3">
      <c r="B22" s="804"/>
      <c r="C22" s="764"/>
      <c r="D22" s="764"/>
      <c r="E22" s="764"/>
      <c r="F22" s="765"/>
    </row>
    <row r="23" spans="2:6" x14ac:dyDescent="0.3">
      <c r="B23" s="804"/>
      <c r="C23" s="764"/>
      <c r="D23" s="764"/>
      <c r="E23" s="764"/>
      <c r="F23" s="765"/>
    </row>
    <row r="24" spans="2:6" x14ac:dyDescent="0.3">
      <c r="B24" s="804"/>
      <c r="C24" s="764"/>
      <c r="D24" s="764"/>
      <c r="E24" s="764"/>
      <c r="F24" s="765"/>
    </row>
    <row r="25" spans="2:6" x14ac:dyDescent="0.3">
      <c r="B25" s="804"/>
      <c r="C25" s="764"/>
      <c r="D25" s="764"/>
      <c r="E25" s="764"/>
      <c r="F25" s="765"/>
    </row>
    <row r="26" spans="2:6" x14ac:dyDescent="0.3">
      <c r="B26" s="804"/>
      <c r="C26" s="764"/>
      <c r="D26" s="764"/>
      <c r="E26" s="764"/>
      <c r="F26" s="765"/>
    </row>
    <row r="27" spans="2:6" x14ac:dyDescent="0.3">
      <c r="B27" s="804"/>
      <c r="C27" s="764"/>
      <c r="D27" s="764"/>
      <c r="E27" s="764"/>
      <c r="F27" s="765"/>
    </row>
    <row r="28" spans="2:6" x14ac:dyDescent="0.3">
      <c r="B28" s="804"/>
      <c r="C28" s="764"/>
      <c r="D28" s="764"/>
      <c r="E28" s="764"/>
      <c r="F28" s="765"/>
    </row>
    <row r="29" spans="2:6" x14ac:dyDescent="0.3">
      <c r="B29" s="804"/>
      <c r="C29" s="764"/>
      <c r="D29" s="764"/>
      <c r="E29" s="764"/>
      <c r="F29" s="765"/>
    </row>
    <row r="30" spans="2:6" x14ac:dyDescent="0.3">
      <c r="B30" s="804"/>
      <c r="C30" s="764"/>
      <c r="D30" s="764"/>
      <c r="E30" s="764"/>
      <c r="F30" s="765"/>
    </row>
    <row r="31" spans="2:6" x14ac:dyDescent="0.3">
      <c r="B31" s="804"/>
      <c r="C31" s="764"/>
      <c r="D31" s="764"/>
      <c r="E31" s="764"/>
      <c r="F31" s="765"/>
    </row>
    <row r="32" spans="2:6" x14ac:dyDescent="0.3">
      <c r="B32" s="804"/>
      <c r="C32" s="764"/>
      <c r="D32" s="764"/>
      <c r="E32" s="764"/>
      <c r="F32" s="765"/>
    </row>
    <row r="33" spans="2:6" ht="15" thickBot="1" x14ac:dyDescent="0.35">
      <c r="B33" s="805"/>
      <c r="C33" s="755"/>
      <c r="D33" s="755"/>
      <c r="E33" s="755"/>
      <c r="F33" s="756"/>
    </row>
  </sheetData>
  <mergeCells count="2">
    <mergeCell ref="B10:E10"/>
    <mergeCell ref="B15:F33"/>
  </mergeCells>
  <dataValidations count="1">
    <dataValidation type="list" allowBlank="1" showInputMessage="1" showErrorMessage="1" sqref="F10 D6:E9" xr:uid="{00000000-0002-0000-4500-000000000000}">
      <formula1>"V"</formula1>
    </dataValidation>
  </dataValidations>
  <pageMargins left="0.7" right="0.7" top="0.75" bottom="0.75" header="0.3" footer="0.3"/>
  <pageSetup paperSize="9" scale="90" orientation="landscape" horizontalDpi="360" verticalDpi="360"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theme="5"/>
  </sheetPr>
  <dimension ref="B2:S27"/>
  <sheetViews>
    <sheetView showGridLines="0" zoomScale="85" zoomScaleNormal="85" workbookViewId="0"/>
  </sheetViews>
  <sheetFormatPr defaultRowHeight="14.4" x14ac:dyDescent="0.3"/>
  <cols>
    <col min="1" max="1" width="14.44140625" customWidth="1"/>
    <col min="2" max="2" width="8.6640625" customWidth="1"/>
    <col min="13" max="13" width="2.88671875" customWidth="1"/>
  </cols>
  <sheetData>
    <row r="2" spans="2:19" ht="15" thickBot="1" x14ac:dyDescent="0.35"/>
    <row r="3" spans="2:19" ht="26.25" customHeight="1" x14ac:dyDescent="0.3">
      <c r="B3" s="282"/>
      <c r="C3" s="283"/>
      <c r="D3" s="953" t="s">
        <v>254</v>
      </c>
      <c r="E3" s="953"/>
      <c r="F3" s="953"/>
      <c r="G3" s="953"/>
      <c r="H3" s="953"/>
      <c r="I3" s="953"/>
      <c r="J3" s="953"/>
      <c r="K3" s="953"/>
      <c r="L3" s="953"/>
      <c r="M3" s="953"/>
      <c r="N3" s="953"/>
      <c r="O3" s="953"/>
      <c r="P3" s="953"/>
      <c r="Q3" s="953"/>
      <c r="R3" s="283"/>
      <c r="S3" s="284"/>
    </row>
    <row r="4" spans="2:19" ht="15" customHeight="1" x14ac:dyDescent="0.3">
      <c r="B4" s="285"/>
      <c r="C4" s="286"/>
      <c r="D4" s="286"/>
      <c r="E4" s="286"/>
      <c r="F4" s="286"/>
      <c r="G4" s="286"/>
      <c r="H4" s="286"/>
      <c r="I4" s="286"/>
      <c r="J4" s="286"/>
      <c r="K4" s="286"/>
      <c r="L4" s="286"/>
      <c r="M4" s="286"/>
      <c r="N4" s="286"/>
      <c r="O4" s="286"/>
      <c r="P4" s="286"/>
      <c r="Q4" s="286"/>
      <c r="R4" s="286"/>
      <c r="S4" s="287"/>
    </row>
    <row r="5" spans="2:19" ht="15" customHeight="1" x14ac:dyDescent="0.3">
      <c r="B5" s="285"/>
      <c r="C5" s="286"/>
      <c r="D5" s="286"/>
      <c r="E5" s="286"/>
      <c r="F5" s="286"/>
      <c r="G5" s="286"/>
      <c r="H5" s="286"/>
      <c r="I5" s="286"/>
      <c r="J5" s="286"/>
      <c r="K5" s="286"/>
      <c r="L5" s="286"/>
      <c r="M5" s="286"/>
      <c r="N5" s="286"/>
      <c r="O5" s="286"/>
      <c r="P5" s="286"/>
      <c r="Q5" s="286"/>
      <c r="R5" s="286"/>
      <c r="S5" s="287"/>
    </row>
    <row r="6" spans="2:19" ht="15" customHeight="1" x14ac:dyDescent="0.3">
      <c r="B6" s="285"/>
      <c r="C6" s="286"/>
      <c r="D6" s="286"/>
      <c r="E6" s="286"/>
      <c r="F6" s="286"/>
      <c r="G6" s="286"/>
      <c r="H6" s="286"/>
      <c r="I6" s="286"/>
      <c r="J6" s="286"/>
      <c r="K6" s="286"/>
      <c r="L6" s="286"/>
      <c r="M6" s="286"/>
      <c r="N6" s="286"/>
      <c r="O6" s="286"/>
      <c r="P6" s="286"/>
      <c r="Q6" s="286"/>
      <c r="R6" s="286"/>
      <c r="S6" s="287"/>
    </row>
    <row r="7" spans="2:19" ht="15" customHeight="1" x14ac:dyDescent="0.3">
      <c r="B7" s="285"/>
      <c r="C7" s="286"/>
      <c r="D7" s="286"/>
      <c r="E7" s="286"/>
      <c r="F7" s="286"/>
      <c r="G7" s="286"/>
      <c r="H7" s="286"/>
      <c r="I7" s="286"/>
      <c r="J7" s="286"/>
      <c r="K7" s="286"/>
      <c r="L7" s="286"/>
      <c r="M7" s="286"/>
      <c r="N7" s="286"/>
      <c r="O7" s="286"/>
      <c r="P7" s="286"/>
      <c r="Q7" s="286"/>
      <c r="R7" s="286"/>
      <c r="S7" s="287"/>
    </row>
    <row r="8" spans="2:19" ht="15" customHeight="1" x14ac:dyDescent="0.3">
      <c r="B8" s="285"/>
      <c r="C8" s="286"/>
      <c r="D8" s="286"/>
      <c r="E8" s="286"/>
      <c r="F8" s="286"/>
      <c r="G8" s="286"/>
      <c r="H8" s="286"/>
      <c r="I8" s="286"/>
      <c r="J8" s="286"/>
      <c r="K8" s="286"/>
      <c r="L8" s="286"/>
      <c r="M8" s="286"/>
      <c r="N8" s="286"/>
      <c r="O8" s="286"/>
      <c r="P8" s="286"/>
      <c r="Q8" s="286"/>
      <c r="R8" s="286"/>
      <c r="S8" s="287"/>
    </row>
    <row r="9" spans="2:19" ht="15" customHeight="1" x14ac:dyDescent="0.3">
      <c r="B9" s="285"/>
      <c r="C9" s="286"/>
      <c r="D9" s="286"/>
      <c r="E9" s="286"/>
      <c r="F9" s="286"/>
      <c r="G9" s="286"/>
      <c r="H9" s="286"/>
      <c r="I9" s="286"/>
      <c r="J9" s="286"/>
      <c r="K9" s="286"/>
      <c r="L9" s="286"/>
      <c r="M9" s="286"/>
      <c r="N9" s="286"/>
      <c r="O9" s="286"/>
      <c r="P9" s="286"/>
      <c r="Q9" s="286"/>
      <c r="R9" s="286"/>
      <c r="S9" s="287"/>
    </row>
    <row r="10" spans="2:19" ht="15" customHeight="1" x14ac:dyDescent="0.3">
      <c r="B10" s="285"/>
      <c r="C10" s="286"/>
      <c r="D10" s="286"/>
      <c r="E10" s="286"/>
      <c r="F10" s="286"/>
      <c r="G10" s="286"/>
      <c r="H10" s="286"/>
      <c r="I10" s="286"/>
      <c r="J10" s="286"/>
      <c r="K10" s="286"/>
      <c r="L10" s="286"/>
      <c r="M10" s="286"/>
      <c r="N10" s="286"/>
      <c r="O10" s="286"/>
      <c r="P10" s="286"/>
      <c r="Q10" s="286"/>
      <c r="R10" s="286"/>
      <c r="S10" s="287"/>
    </row>
    <row r="11" spans="2:19" ht="15" customHeight="1" x14ac:dyDescent="0.3">
      <c r="B11" s="285"/>
      <c r="C11" s="286"/>
      <c r="D11" s="286"/>
      <c r="E11" s="286"/>
      <c r="F11" s="286"/>
      <c r="G11" s="286"/>
      <c r="H11" s="286"/>
      <c r="I11" s="286"/>
      <c r="J11" s="286"/>
      <c r="K11" s="286"/>
      <c r="L11" s="286"/>
      <c r="M11" s="286"/>
      <c r="N11" s="286"/>
      <c r="O11" s="286"/>
      <c r="P11" s="286"/>
      <c r="Q11" s="286"/>
      <c r="R11" s="286"/>
      <c r="S11" s="287"/>
    </row>
    <row r="12" spans="2:19" ht="15" customHeight="1" x14ac:dyDescent="0.3">
      <c r="B12" s="285"/>
      <c r="C12" s="286"/>
      <c r="D12" s="286"/>
      <c r="E12" s="286"/>
      <c r="F12" s="286"/>
      <c r="G12" s="286"/>
      <c r="H12" s="286"/>
      <c r="I12" s="286"/>
      <c r="J12" s="286"/>
      <c r="K12" s="286"/>
      <c r="L12" s="286"/>
      <c r="M12" s="286"/>
      <c r="N12" s="286"/>
      <c r="O12" s="286"/>
      <c r="P12" s="286"/>
      <c r="Q12" s="286"/>
      <c r="R12" s="286"/>
      <c r="S12" s="287"/>
    </row>
    <row r="13" spans="2:19" ht="15" customHeight="1" x14ac:dyDescent="0.3">
      <c r="B13" s="285"/>
      <c r="C13" s="286"/>
      <c r="D13" s="286"/>
      <c r="E13" s="286"/>
      <c r="F13" s="286"/>
      <c r="G13" s="286"/>
      <c r="H13" s="286"/>
      <c r="I13" s="286"/>
      <c r="J13" s="286"/>
      <c r="K13" s="286"/>
      <c r="L13" s="286"/>
      <c r="M13" s="286"/>
      <c r="N13" s="286"/>
      <c r="O13" s="286"/>
      <c r="P13" s="286"/>
      <c r="Q13" s="286"/>
      <c r="R13" s="286"/>
      <c r="S13" s="287"/>
    </row>
    <row r="14" spans="2:19" ht="15" customHeight="1" x14ac:dyDescent="0.3">
      <c r="B14" s="285"/>
      <c r="C14" s="286"/>
      <c r="D14" s="286"/>
      <c r="E14" s="286"/>
      <c r="F14" s="286"/>
      <c r="G14" s="286"/>
      <c r="H14" s="286"/>
      <c r="I14" s="286"/>
      <c r="J14" s="286"/>
      <c r="K14" s="286"/>
      <c r="L14" s="286"/>
      <c r="M14" s="286"/>
      <c r="N14" s="286"/>
      <c r="O14" s="286"/>
      <c r="P14" s="286"/>
      <c r="Q14" s="286"/>
      <c r="R14" s="286"/>
      <c r="S14" s="287"/>
    </row>
    <row r="15" spans="2:19" ht="15" customHeight="1" x14ac:dyDescent="0.3">
      <c r="B15" s="285"/>
      <c r="C15" s="286"/>
      <c r="D15" s="286"/>
      <c r="E15" s="286"/>
      <c r="F15" s="286"/>
      <c r="G15" s="286"/>
      <c r="H15" s="286"/>
      <c r="I15" s="286"/>
      <c r="J15" s="286"/>
      <c r="K15" s="286"/>
      <c r="L15" s="286"/>
      <c r="M15" s="286"/>
      <c r="N15" s="286"/>
      <c r="O15" s="286"/>
      <c r="P15" s="286"/>
      <c r="Q15" s="286"/>
      <c r="R15" s="286"/>
      <c r="S15" s="287"/>
    </row>
    <row r="16" spans="2:19" ht="15" customHeight="1" x14ac:dyDescent="0.3">
      <c r="B16" s="285"/>
      <c r="C16" s="286"/>
      <c r="D16" s="286"/>
      <c r="E16" s="286"/>
      <c r="F16" s="286"/>
      <c r="G16" s="286"/>
      <c r="H16" s="286"/>
      <c r="I16" s="286"/>
      <c r="J16" s="286"/>
      <c r="K16" s="286"/>
      <c r="L16" s="286"/>
      <c r="M16" s="286"/>
      <c r="N16" s="286"/>
      <c r="O16" s="286"/>
      <c r="P16" s="286"/>
      <c r="Q16" s="286"/>
      <c r="R16" s="286"/>
      <c r="S16" s="287"/>
    </row>
    <row r="17" spans="2:19" ht="15" customHeight="1" x14ac:dyDescent="0.3">
      <c r="B17" s="285"/>
      <c r="C17" s="286"/>
      <c r="D17" s="286"/>
      <c r="E17" s="286"/>
      <c r="F17" s="286"/>
      <c r="G17" s="286"/>
      <c r="H17" s="286"/>
      <c r="I17" s="286"/>
      <c r="J17" s="286"/>
      <c r="K17" s="286"/>
      <c r="L17" s="286"/>
      <c r="M17" s="286"/>
      <c r="N17" s="286"/>
      <c r="O17" s="286"/>
      <c r="P17" s="286"/>
      <c r="Q17" s="286"/>
      <c r="R17" s="286"/>
      <c r="S17" s="287"/>
    </row>
    <row r="18" spans="2:19" ht="15" customHeight="1" x14ac:dyDescent="0.3">
      <c r="B18" s="285"/>
      <c r="C18" s="286"/>
      <c r="D18" s="286"/>
      <c r="E18" s="286"/>
      <c r="F18" s="286"/>
      <c r="G18" s="286"/>
      <c r="H18" s="286"/>
      <c r="I18" s="286"/>
      <c r="J18" s="286"/>
      <c r="K18" s="286"/>
      <c r="L18" s="286"/>
      <c r="M18" s="286"/>
      <c r="N18" s="286"/>
      <c r="O18" s="286"/>
      <c r="P18" s="286"/>
      <c r="Q18" s="286"/>
      <c r="R18" s="286"/>
      <c r="S18" s="287"/>
    </row>
    <row r="19" spans="2:19" ht="15" customHeight="1" x14ac:dyDescent="0.3">
      <c r="B19" s="285"/>
      <c r="C19" s="286"/>
      <c r="D19" s="286"/>
      <c r="E19" s="286"/>
      <c r="F19" s="286"/>
      <c r="G19" s="286"/>
      <c r="H19" s="286"/>
      <c r="I19" s="286"/>
      <c r="J19" s="286"/>
      <c r="K19" s="286"/>
      <c r="L19" s="286"/>
      <c r="M19" s="286"/>
      <c r="N19" s="286"/>
      <c r="O19" s="286"/>
      <c r="P19" s="286"/>
      <c r="Q19" s="286"/>
      <c r="R19" s="286"/>
      <c r="S19" s="287"/>
    </row>
    <row r="20" spans="2:19" ht="15" customHeight="1" x14ac:dyDescent="0.3">
      <c r="B20" s="285"/>
      <c r="C20" s="286"/>
      <c r="D20" s="286"/>
      <c r="E20" s="286"/>
      <c r="F20" s="286"/>
      <c r="G20" s="286"/>
      <c r="H20" s="286"/>
      <c r="I20" s="286"/>
      <c r="J20" s="286"/>
      <c r="K20" s="286"/>
      <c r="L20" s="286"/>
      <c r="M20" s="286"/>
      <c r="N20" s="286"/>
      <c r="O20" s="286"/>
      <c r="P20" s="286"/>
      <c r="Q20" s="286"/>
      <c r="R20" s="286"/>
      <c r="S20" s="287"/>
    </row>
    <row r="21" spans="2:19" ht="15" customHeight="1" x14ac:dyDescent="0.3">
      <c r="B21" s="285"/>
      <c r="C21" s="286"/>
      <c r="D21" s="286"/>
      <c r="E21" s="286"/>
      <c r="F21" s="286"/>
      <c r="G21" s="286"/>
      <c r="H21" s="286"/>
      <c r="I21" s="286"/>
      <c r="J21" s="286"/>
      <c r="K21" s="286"/>
      <c r="L21" s="286"/>
      <c r="M21" s="286"/>
      <c r="N21" s="286"/>
      <c r="O21" s="286"/>
      <c r="P21" s="286"/>
      <c r="Q21" s="286"/>
      <c r="R21" s="286"/>
      <c r="S21" s="287"/>
    </row>
    <row r="22" spans="2:19" ht="15" customHeight="1" x14ac:dyDescent="0.3">
      <c r="B22" s="285"/>
      <c r="C22" s="286"/>
      <c r="D22" s="286"/>
      <c r="E22" s="286"/>
      <c r="F22" s="286"/>
      <c r="G22" s="286"/>
      <c r="H22" s="286"/>
      <c r="I22" s="286"/>
      <c r="J22" s="286"/>
      <c r="K22" s="286"/>
      <c r="L22" s="286"/>
      <c r="M22" s="286"/>
      <c r="N22" s="286"/>
      <c r="O22" s="286"/>
      <c r="P22" s="286"/>
      <c r="Q22" s="286"/>
      <c r="R22" s="286"/>
      <c r="S22" s="287"/>
    </row>
    <row r="23" spans="2:19" ht="21" customHeight="1" x14ac:dyDescent="0.3">
      <c r="B23" s="285"/>
      <c r="C23" s="286"/>
      <c r="D23" s="286"/>
      <c r="E23" s="286"/>
      <c r="F23" s="286"/>
      <c r="G23" s="286"/>
      <c r="H23" s="286"/>
      <c r="I23" s="286"/>
      <c r="J23" s="286"/>
      <c r="K23" s="286"/>
      <c r="L23" s="286"/>
      <c r="M23" s="286"/>
      <c r="N23" s="286"/>
      <c r="O23" s="286"/>
      <c r="P23" s="286"/>
      <c r="Q23" s="286"/>
      <c r="R23" s="286"/>
      <c r="S23" s="287"/>
    </row>
    <row r="24" spans="2:19" ht="21" customHeight="1" x14ac:dyDescent="0.3">
      <c r="B24" s="285"/>
      <c r="C24" s="286"/>
      <c r="D24" s="286"/>
      <c r="E24" s="286"/>
      <c r="F24" s="286"/>
      <c r="G24" s="286"/>
      <c r="H24" s="286"/>
      <c r="I24" s="286"/>
      <c r="J24" s="286"/>
      <c r="K24" s="286"/>
      <c r="L24" s="286"/>
      <c r="M24" s="286"/>
      <c r="N24" s="286"/>
      <c r="O24" s="286"/>
      <c r="P24" s="286"/>
      <c r="Q24" s="286"/>
      <c r="R24" s="286"/>
      <c r="S24" s="287"/>
    </row>
    <row r="25" spans="2:19" ht="15" customHeight="1" x14ac:dyDescent="0.3">
      <c r="B25" s="285"/>
      <c r="C25" s="286"/>
      <c r="D25" s="286"/>
      <c r="E25" s="286"/>
      <c r="F25" s="286"/>
      <c r="G25" s="286"/>
      <c r="H25" s="286"/>
      <c r="I25" s="286"/>
      <c r="J25" s="286"/>
      <c r="K25" s="286"/>
      <c r="L25" s="286"/>
      <c r="M25" s="286"/>
      <c r="N25" s="286"/>
      <c r="O25" s="286"/>
      <c r="P25" s="286"/>
      <c r="Q25" s="286"/>
      <c r="R25" s="286"/>
      <c r="S25" s="287"/>
    </row>
    <row r="26" spans="2:19" ht="15" customHeight="1" x14ac:dyDescent="0.3">
      <c r="B26" s="285"/>
      <c r="C26" s="286"/>
      <c r="D26" s="286"/>
      <c r="E26" s="286"/>
      <c r="F26" s="286"/>
      <c r="G26" s="286"/>
      <c r="H26" s="286"/>
      <c r="I26" s="286"/>
      <c r="J26" s="286"/>
      <c r="K26" s="286"/>
      <c r="L26" s="286"/>
      <c r="M26" s="286"/>
      <c r="N26" s="286"/>
      <c r="O26" s="286"/>
      <c r="P26" s="286"/>
      <c r="Q26" s="286"/>
      <c r="R26" s="286"/>
      <c r="S26" s="287"/>
    </row>
    <row r="27" spans="2:19" ht="15" customHeight="1" thickBot="1" x14ac:dyDescent="0.35">
      <c r="B27" s="288"/>
      <c r="C27" s="289"/>
      <c r="D27" s="289"/>
      <c r="E27" s="289"/>
      <c r="F27" s="289"/>
      <c r="G27" s="289"/>
      <c r="H27" s="289"/>
      <c r="I27" s="289"/>
      <c r="J27" s="289"/>
      <c r="K27" s="289"/>
      <c r="L27" s="289"/>
      <c r="M27" s="289"/>
      <c r="N27" s="289"/>
      <c r="O27" s="289"/>
      <c r="P27" s="289"/>
      <c r="Q27" s="289"/>
      <c r="R27" s="289"/>
      <c r="S27" s="290"/>
    </row>
  </sheetData>
  <mergeCells count="1">
    <mergeCell ref="D3:Q3"/>
  </mergeCells>
  <pageMargins left="0.7" right="0.7" top="0.75" bottom="0.75" header="0.3" footer="0.3"/>
  <pageSetup paperSize="9" scale="75" orientation="landscape" horizontalDpi="0" verticalDpi="0" r:id="rId1"/>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tabColor theme="5"/>
  </sheetPr>
  <dimension ref="B3:G39"/>
  <sheetViews>
    <sheetView showGridLines="0" workbookViewId="0"/>
  </sheetViews>
  <sheetFormatPr defaultRowHeight="14.4" x14ac:dyDescent="0.3"/>
  <cols>
    <col min="3" max="3" width="24.88671875" customWidth="1"/>
    <col min="4" max="4" width="19.109375" customWidth="1"/>
  </cols>
  <sheetData>
    <row r="3" spans="2:7" x14ac:dyDescent="0.3">
      <c r="B3" s="76" t="s">
        <v>924</v>
      </c>
      <c r="C3" s="4"/>
      <c r="D3" s="4"/>
      <c r="E3" s="4"/>
      <c r="F3" s="4"/>
      <c r="G3" s="4"/>
    </row>
    <row r="4" spans="2:7" x14ac:dyDescent="0.3">
      <c r="B4" s="76"/>
      <c r="C4" s="4"/>
      <c r="D4" s="4"/>
      <c r="E4" s="4"/>
      <c r="F4" s="4"/>
      <c r="G4" s="4"/>
    </row>
    <row r="5" spans="2:7" x14ac:dyDescent="0.3">
      <c r="B5" s="810" t="s">
        <v>287</v>
      </c>
      <c r="C5" s="810" t="s">
        <v>925</v>
      </c>
      <c r="D5" s="810" t="s">
        <v>926</v>
      </c>
      <c r="E5" s="810" t="s">
        <v>927</v>
      </c>
      <c r="F5" s="810"/>
      <c r="G5" s="810"/>
    </row>
    <row r="6" spans="2:7" x14ac:dyDescent="0.3">
      <c r="B6" s="810"/>
      <c r="C6" s="810"/>
      <c r="D6" s="810"/>
      <c r="E6" s="475" t="s">
        <v>928</v>
      </c>
      <c r="F6" s="475" t="s">
        <v>471</v>
      </c>
      <c r="G6" s="475" t="s">
        <v>929</v>
      </c>
    </row>
    <row r="7" spans="2:7" x14ac:dyDescent="0.3">
      <c r="B7" s="93">
        <v>1</v>
      </c>
      <c r="C7" s="93">
        <v>2</v>
      </c>
      <c r="D7" s="93">
        <v>3</v>
      </c>
      <c r="E7" s="93">
        <v>4</v>
      </c>
      <c r="F7" s="93">
        <v>5</v>
      </c>
      <c r="G7" s="93">
        <v>6</v>
      </c>
    </row>
    <row r="8" spans="2:7" x14ac:dyDescent="0.3">
      <c r="B8" s="257">
        <v>1</v>
      </c>
      <c r="C8" s="46" t="s">
        <v>354</v>
      </c>
      <c r="D8" s="257"/>
      <c r="E8" s="257"/>
      <c r="F8" s="257"/>
      <c r="G8" s="257"/>
    </row>
    <row r="9" spans="2:7" x14ac:dyDescent="0.3">
      <c r="B9" s="257">
        <v>2</v>
      </c>
      <c r="C9" s="46" t="s">
        <v>353</v>
      </c>
      <c r="D9" s="257"/>
      <c r="E9" s="257"/>
      <c r="F9" s="257"/>
      <c r="G9" s="257"/>
    </row>
    <row r="10" spans="2:7" x14ac:dyDescent="0.3">
      <c r="B10" s="257">
        <v>3</v>
      </c>
      <c r="C10" s="46" t="s">
        <v>352</v>
      </c>
      <c r="D10" s="257"/>
      <c r="E10" s="257"/>
      <c r="F10" s="257"/>
      <c r="G10" s="257"/>
    </row>
    <row r="11" spans="2:7" x14ac:dyDescent="0.3">
      <c r="B11" s="257">
        <v>4</v>
      </c>
      <c r="C11" s="46" t="s">
        <v>351</v>
      </c>
      <c r="D11" s="46"/>
      <c r="E11" s="258"/>
      <c r="F11" s="258"/>
      <c r="G11" s="258"/>
    </row>
    <row r="12" spans="2:7" x14ac:dyDescent="0.3">
      <c r="B12" s="257">
        <v>5</v>
      </c>
      <c r="C12" s="46" t="s">
        <v>350</v>
      </c>
      <c r="D12" s="46"/>
      <c r="E12" s="258"/>
      <c r="F12" s="258"/>
      <c r="G12" s="258"/>
    </row>
    <row r="13" spans="2:7" x14ac:dyDescent="0.3">
      <c r="B13" s="257">
        <v>6</v>
      </c>
      <c r="C13" s="46" t="s">
        <v>349</v>
      </c>
      <c r="D13" s="46"/>
      <c r="E13" s="258"/>
      <c r="F13" s="258"/>
      <c r="G13" s="258"/>
    </row>
    <row r="14" spans="2:7" x14ac:dyDescent="0.3">
      <c r="B14" s="831" t="s">
        <v>1168</v>
      </c>
      <c r="C14" s="832"/>
      <c r="D14" s="832"/>
      <c r="E14" s="833"/>
      <c r="F14" s="885"/>
      <c r="G14" s="886"/>
    </row>
    <row r="16" spans="2:7" x14ac:dyDescent="0.3">
      <c r="C16" t="s">
        <v>930</v>
      </c>
    </row>
    <row r="17" spans="2:7" x14ac:dyDescent="0.3">
      <c r="C17" t="s">
        <v>931</v>
      </c>
    </row>
    <row r="18" spans="2:7" x14ac:dyDescent="0.3">
      <c r="C18" t="s">
        <v>932</v>
      </c>
    </row>
    <row r="19" spans="2:7" x14ac:dyDescent="0.3">
      <c r="C19" t="s">
        <v>933</v>
      </c>
    </row>
    <row r="20" spans="2:7" ht="15" thickBot="1" x14ac:dyDescent="0.35"/>
    <row r="21" spans="2:7" x14ac:dyDescent="0.3">
      <c r="B21" s="304" t="s">
        <v>697</v>
      </c>
      <c r="C21" s="173"/>
      <c r="D21" s="173"/>
      <c r="E21" s="173"/>
      <c r="F21" s="173"/>
      <c r="G21" s="306"/>
    </row>
    <row r="22" spans="2:7" x14ac:dyDescent="0.3">
      <c r="B22" s="954"/>
      <c r="C22" s="955"/>
      <c r="D22" s="955"/>
      <c r="E22" s="955"/>
      <c r="F22" s="955"/>
      <c r="G22" s="956"/>
    </row>
    <row r="23" spans="2:7" x14ac:dyDescent="0.3">
      <c r="B23" s="954"/>
      <c r="C23" s="955"/>
      <c r="D23" s="955"/>
      <c r="E23" s="955"/>
      <c r="F23" s="955"/>
      <c r="G23" s="956"/>
    </row>
    <row r="24" spans="2:7" x14ac:dyDescent="0.3">
      <c r="B24" s="954"/>
      <c r="C24" s="955"/>
      <c r="D24" s="955"/>
      <c r="E24" s="955"/>
      <c r="F24" s="955"/>
      <c r="G24" s="956"/>
    </row>
    <row r="25" spans="2:7" x14ac:dyDescent="0.3">
      <c r="B25" s="954"/>
      <c r="C25" s="955"/>
      <c r="D25" s="955"/>
      <c r="E25" s="955"/>
      <c r="F25" s="955"/>
      <c r="G25" s="956"/>
    </row>
    <row r="26" spans="2:7" x14ac:dyDescent="0.3">
      <c r="B26" s="954"/>
      <c r="C26" s="955"/>
      <c r="D26" s="955"/>
      <c r="E26" s="955"/>
      <c r="F26" s="955"/>
      <c r="G26" s="956"/>
    </row>
    <row r="27" spans="2:7" x14ac:dyDescent="0.3">
      <c r="B27" s="954"/>
      <c r="C27" s="955"/>
      <c r="D27" s="955"/>
      <c r="E27" s="955"/>
      <c r="F27" s="955"/>
      <c r="G27" s="956"/>
    </row>
    <row r="28" spans="2:7" x14ac:dyDescent="0.3">
      <c r="B28" s="954"/>
      <c r="C28" s="955"/>
      <c r="D28" s="955"/>
      <c r="E28" s="955"/>
      <c r="F28" s="955"/>
      <c r="G28" s="956"/>
    </row>
    <row r="29" spans="2:7" x14ac:dyDescent="0.3">
      <c r="B29" s="954"/>
      <c r="C29" s="955"/>
      <c r="D29" s="955"/>
      <c r="E29" s="955"/>
      <c r="F29" s="955"/>
      <c r="G29" s="956"/>
    </row>
    <row r="30" spans="2:7" x14ac:dyDescent="0.3">
      <c r="B30" s="954"/>
      <c r="C30" s="955"/>
      <c r="D30" s="955"/>
      <c r="E30" s="955"/>
      <c r="F30" s="955"/>
      <c r="G30" s="956"/>
    </row>
    <row r="31" spans="2:7" x14ac:dyDescent="0.3">
      <c r="B31" s="954"/>
      <c r="C31" s="955"/>
      <c r="D31" s="955"/>
      <c r="E31" s="955"/>
      <c r="F31" s="955"/>
      <c r="G31" s="956"/>
    </row>
    <row r="32" spans="2:7" x14ac:dyDescent="0.3">
      <c r="B32" s="954"/>
      <c r="C32" s="955"/>
      <c r="D32" s="955"/>
      <c r="E32" s="955"/>
      <c r="F32" s="955"/>
      <c r="G32" s="956"/>
    </row>
    <row r="33" spans="2:7" x14ac:dyDescent="0.3">
      <c r="B33" s="954"/>
      <c r="C33" s="955"/>
      <c r="D33" s="955"/>
      <c r="E33" s="955"/>
      <c r="F33" s="955"/>
      <c r="G33" s="956"/>
    </row>
    <row r="34" spans="2:7" x14ac:dyDescent="0.3">
      <c r="B34" s="954"/>
      <c r="C34" s="955"/>
      <c r="D34" s="955"/>
      <c r="E34" s="955"/>
      <c r="F34" s="955"/>
      <c r="G34" s="956"/>
    </row>
    <row r="35" spans="2:7" x14ac:dyDescent="0.3">
      <c r="B35" s="954"/>
      <c r="C35" s="955"/>
      <c r="D35" s="955"/>
      <c r="E35" s="955"/>
      <c r="F35" s="955"/>
      <c r="G35" s="956"/>
    </row>
    <row r="36" spans="2:7" x14ac:dyDescent="0.3">
      <c r="B36" s="954"/>
      <c r="C36" s="955"/>
      <c r="D36" s="955"/>
      <c r="E36" s="955"/>
      <c r="F36" s="955"/>
      <c r="G36" s="956"/>
    </row>
    <row r="37" spans="2:7" x14ac:dyDescent="0.3">
      <c r="B37" s="954"/>
      <c r="C37" s="955"/>
      <c r="D37" s="955"/>
      <c r="E37" s="955"/>
      <c r="F37" s="955"/>
      <c r="G37" s="956"/>
    </row>
    <row r="38" spans="2:7" x14ac:dyDescent="0.3">
      <c r="B38" s="954"/>
      <c r="C38" s="955"/>
      <c r="D38" s="955"/>
      <c r="E38" s="955"/>
      <c r="F38" s="955"/>
      <c r="G38" s="956"/>
    </row>
    <row r="39" spans="2:7" ht="15" thickBot="1" x14ac:dyDescent="0.35">
      <c r="B39" s="957"/>
      <c r="C39" s="958"/>
      <c r="D39" s="958"/>
      <c r="E39" s="958"/>
      <c r="F39" s="958"/>
      <c r="G39" s="959"/>
    </row>
  </sheetData>
  <mergeCells count="7">
    <mergeCell ref="B22:G39"/>
    <mergeCell ref="F14:G14"/>
    <mergeCell ref="B5:B6"/>
    <mergeCell ref="C5:C6"/>
    <mergeCell ref="D5:D6"/>
    <mergeCell ref="E5:G5"/>
    <mergeCell ref="B14:E14"/>
  </mergeCells>
  <dataValidations count="1">
    <dataValidation type="list" allowBlank="1" showInputMessage="1" showErrorMessage="1" sqref="F14" xr:uid="{00000000-0002-0000-4700-000000000000}">
      <formula1>"V"</formula1>
    </dataValidation>
  </dataValidations>
  <pageMargins left="0.7" right="0.7" top="0.75" bottom="0.75" header="0.3" footer="0.3"/>
  <pageSetup paperSize="9" orientation="landscape" horizontalDpi="0" verticalDpi="0"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tabColor theme="5"/>
  </sheetPr>
  <dimension ref="B3:J36"/>
  <sheetViews>
    <sheetView showGridLines="0" workbookViewId="0"/>
  </sheetViews>
  <sheetFormatPr defaultColWidth="9.109375" defaultRowHeight="14.4" x14ac:dyDescent="0.3"/>
  <cols>
    <col min="1" max="1" width="4.33203125" customWidth="1"/>
    <col min="2" max="2" width="5.6640625" customWidth="1"/>
    <col min="3" max="3" width="18.5546875" style="404" bestFit="1" customWidth="1"/>
    <col min="4" max="4" width="35" customWidth="1"/>
    <col min="6" max="6" width="8.6640625" customWidth="1"/>
  </cols>
  <sheetData>
    <row r="3" spans="2:10" x14ac:dyDescent="0.3">
      <c r="B3" s="106" t="s">
        <v>934</v>
      </c>
    </row>
    <row r="4" spans="2:10" x14ac:dyDescent="0.3">
      <c r="B4" s="758" t="s">
        <v>238</v>
      </c>
      <c r="C4" s="758" t="s">
        <v>371</v>
      </c>
      <c r="D4" s="961" t="s">
        <v>824</v>
      </c>
      <c r="E4" s="757" t="s">
        <v>935</v>
      </c>
      <c r="F4" s="757"/>
      <c r="G4" s="757" t="s">
        <v>936</v>
      </c>
      <c r="H4" s="757"/>
      <c r="I4" s="757" t="s">
        <v>937</v>
      </c>
      <c r="J4" s="757"/>
    </row>
    <row r="5" spans="2:10" x14ac:dyDescent="0.3">
      <c r="B5" s="867"/>
      <c r="C5" s="867"/>
      <c r="D5" s="962"/>
      <c r="E5" s="463" t="s">
        <v>233</v>
      </c>
      <c r="F5" s="463" t="s">
        <v>234</v>
      </c>
      <c r="G5" s="463" t="s">
        <v>233</v>
      </c>
      <c r="H5" s="463" t="s">
        <v>234</v>
      </c>
      <c r="I5" s="463" t="s">
        <v>233</v>
      </c>
      <c r="J5" s="463" t="s">
        <v>234</v>
      </c>
    </row>
    <row r="6" spans="2:10" x14ac:dyDescent="0.3">
      <c r="B6" s="6">
        <v>1</v>
      </c>
      <c r="C6" s="8"/>
      <c r="D6" s="8"/>
      <c r="E6" s="8"/>
      <c r="F6" s="8"/>
      <c r="G6" s="8"/>
      <c r="H6" s="8"/>
      <c r="I6" s="8"/>
      <c r="J6" s="8"/>
    </row>
    <row r="7" spans="2:10" x14ac:dyDescent="0.3">
      <c r="B7" s="6">
        <v>2</v>
      </c>
      <c r="C7" s="8"/>
      <c r="D7" s="8"/>
      <c r="E7" s="8"/>
      <c r="F7" s="8"/>
      <c r="G7" s="8"/>
      <c r="H7" s="8"/>
      <c r="I7" s="8"/>
      <c r="J7" s="8"/>
    </row>
    <row r="8" spans="2:10" x14ac:dyDescent="0.3">
      <c r="B8" s="6">
        <v>3</v>
      </c>
      <c r="C8" s="8"/>
      <c r="D8" s="8"/>
      <c r="E8" s="8"/>
      <c r="F8" s="8"/>
      <c r="G8" s="8"/>
      <c r="H8" s="8"/>
      <c r="I8" s="8"/>
      <c r="J8" s="8"/>
    </row>
    <row r="9" spans="2:10" x14ac:dyDescent="0.3">
      <c r="B9" s="6"/>
      <c r="C9" s="8"/>
      <c r="D9" s="8"/>
      <c r="E9" s="8"/>
      <c r="F9" s="8"/>
      <c r="G9" s="8"/>
      <c r="H9" s="8"/>
      <c r="I9" s="8"/>
      <c r="J9" s="8"/>
    </row>
    <row r="10" spans="2:10" x14ac:dyDescent="0.3">
      <c r="B10" s="6"/>
      <c r="C10" s="8"/>
      <c r="D10" s="8"/>
      <c r="E10" s="8"/>
      <c r="F10" s="8"/>
      <c r="G10" s="8"/>
      <c r="H10" s="8"/>
      <c r="I10" s="8"/>
      <c r="J10" s="8"/>
    </row>
    <row r="11" spans="2:10" x14ac:dyDescent="0.3">
      <c r="B11" s="6"/>
      <c r="C11" s="8"/>
      <c r="D11" s="8"/>
      <c r="E11" s="8"/>
      <c r="F11" s="8"/>
      <c r="G11" s="8"/>
      <c r="H11" s="8"/>
      <c r="I11" s="8"/>
      <c r="J11" s="8"/>
    </row>
    <row r="12" spans="2:10" x14ac:dyDescent="0.3">
      <c r="B12" s="6" t="s">
        <v>688</v>
      </c>
      <c r="C12" s="8"/>
      <c r="D12" s="8"/>
      <c r="E12" s="8"/>
      <c r="F12" s="8"/>
      <c r="G12" s="8"/>
      <c r="H12" s="8"/>
      <c r="I12" s="8"/>
      <c r="J12" s="8"/>
    </row>
    <row r="13" spans="2:10" x14ac:dyDescent="0.3">
      <c r="B13" s="960" t="s">
        <v>348</v>
      </c>
      <c r="C13" s="960"/>
      <c r="D13" s="960"/>
      <c r="E13" s="338">
        <f>COUNTIF(E6:E12,"V")</f>
        <v>0</v>
      </c>
      <c r="F13" s="338">
        <f t="shared" ref="F13:J13" si="0">COUNTIF(F6:F12,"V")</f>
        <v>0</v>
      </c>
      <c r="G13" s="338">
        <f t="shared" si="0"/>
        <v>0</v>
      </c>
      <c r="H13" s="338">
        <f t="shared" si="0"/>
        <v>0</v>
      </c>
      <c r="I13" s="338">
        <f t="shared" si="0"/>
        <v>0</v>
      </c>
      <c r="J13" s="338">
        <f t="shared" si="0"/>
        <v>0</v>
      </c>
    </row>
    <row r="14" spans="2:10" x14ac:dyDescent="0.3">
      <c r="B14" s="960" t="s">
        <v>677</v>
      </c>
      <c r="C14" s="960"/>
      <c r="D14" s="960"/>
      <c r="E14" s="474" t="e">
        <f>E13/($E13+$F13)</f>
        <v>#DIV/0!</v>
      </c>
      <c r="F14" s="474" t="e">
        <f>F13/($E13+$F13)</f>
        <v>#DIV/0!</v>
      </c>
      <c r="G14" s="474" t="e">
        <f>G13/($G13+$H13)</f>
        <v>#DIV/0!</v>
      </c>
      <c r="H14" s="474" t="e">
        <f>H13/($G13+$H13)</f>
        <v>#DIV/0!</v>
      </c>
      <c r="I14" s="474" t="e">
        <f>I13/($I13+$J13)</f>
        <v>#DIV/0!</v>
      </c>
      <c r="J14" s="474" t="e">
        <f>J13/($I13+$J13)</f>
        <v>#DIV/0!</v>
      </c>
    </row>
    <row r="15" spans="2:10" x14ac:dyDescent="0.3">
      <c r="B15" s="831" t="s">
        <v>1168</v>
      </c>
      <c r="C15" s="832"/>
      <c r="D15" s="832"/>
      <c r="E15" s="832"/>
      <c r="F15" s="832"/>
      <c r="G15" s="832"/>
      <c r="H15" s="833"/>
      <c r="I15" s="885"/>
      <c r="J15" s="886"/>
    </row>
    <row r="16" spans="2:10" ht="15" thickBot="1" x14ac:dyDescent="0.35"/>
    <row r="17" spans="2:10" x14ac:dyDescent="0.3">
      <c r="B17" s="230" t="s">
        <v>697</v>
      </c>
      <c r="C17" s="153"/>
      <c r="D17" s="153"/>
      <c r="E17" s="153"/>
      <c r="F17" s="153"/>
      <c r="G17" s="153"/>
      <c r="H17" s="153"/>
      <c r="I17" s="153"/>
      <c r="J17" s="154"/>
    </row>
    <row r="18" spans="2:10" x14ac:dyDescent="0.3">
      <c r="B18" s="804"/>
      <c r="C18" s="764"/>
      <c r="D18" s="764"/>
      <c r="E18" s="764"/>
      <c r="F18" s="764"/>
      <c r="G18" s="764"/>
      <c r="H18" s="764"/>
      <c r="I18" s="764"/>
      <c r="J18" s="765"/>
    </row>
    <row r="19" spans="2:10" x14ac:dyDescent="0.3">
      <c r="B19" s="804"/>
      <c r="C19" s="764"/>
      <c r="D19" s="764"/>
      <c r="E19" s="764"/>
      <c r="F19" s="764"/>
      <c r="G19" s="764"/>
      <c r="H19" s="764"/>
      <c r="I19" s="764"/>
      <c r="J19" s="765"/>
    </row>
    <row r="20" spans="2:10" x14ac:dyDescent="0.3">
      <c r="B20" s="804"/>
      <c r="C20" s="764"/>
      <c r="D20" s="764"/>
      <c r="E20" s="764"/>
      <c r="F20" s="764"/>
      <c r="G20" s="764"/>
      <c r="H20" s="764"/>
      <c r="I20" s="764"/>
      <c r="J20" s="765"/>
    </row>
    <row r="21" spans="2:10" x14ac:dyDescent="0.3">
      <c r="B21" s="804"/>
      <c r="C21" s="764"/>
      <c r="D21" s="764"/>
      <c r="E21" s="764"/>
      <c r="F21" s="764"/>
      <c r="G21" s="764"/>
      <c r="H21" s="764"/>
      <c r="I21" s="764"/>
      <c r="J21" s="765"/>
    </row>
    <row r="22" spans="2:10" x14ac:dyDescent="0.3">
      <c r="B22" s="804"/>
      <c r="C22" s="764"/>
      <c r="D22" s="764"/>
      <c r="E22" s="764"/>
      <c r="F22" s="764"/>
      <c r="G22" s="764"/>
      <c r="H22" s="764"/>
      <c r="I22" s="764"/>
      <c r="J22" s="765"/>
    </row>
    <row r="23" spans="2:10" x14ac:dyDescent="0.3">
      <c r="B23" s="804"/>
      <c r="C23" s="764"/>
      <c r="D23" s="764"/>
      <c r="E23" s="764"/>
      <c r="F23" s="764"/>
      <c r="G23" s="764"/>
      <c r="H23" s="764"/>
      <c r="I23" s="764"/>
      <c r="J23" s="765"/>
    </row>
    <row r="24" spans="2:10" x14ac:dyDescent="0.3">
      <c r="B24" s="804"/>
      <c r="C24" s="764"/>
      <c r="D24" s="764"/>
      <c r="E24" s="764"/>
      <c r="F24" s="764"/>
      <c r="G24" s="764"/>
      <c r="H24" s="764"/>
      <c r="I24" s="764"/>
      <c r="J24" s="765"/>
    </row>
    <row r="25" spans="2:10" x14ac:dyDescent="0.3">
      <c r="B25" s="804"/>
      <c r="C25" s="764"/>
      <c r="D25" s="764"/>
      <c r="E25" s="764"/>
      <c r="F25" s="764"/>
      <c r="G25" s="764"/>
      <c r="H25" s="764"/>
      <c r="I25" s="764"/>
      <c r="J25" s="765"/>
    </row>
    <row r="26" spans="2:10" x14ac:dyDescent="0.3">
      <c r="B26" s="804"/>
      <c r="C26" s="764"/>
      <c r="D26" s="764"/>
      <c r="E26" s="764"/>
      <c r="F26" s="764"/>
      <c r="G26" s="764"/>
      <c r="H26" s="764"/>
      <c r="I26" s="764"/>
      <c r="J26" s="765"/>
    </row>
    <row r="27" spans="2:10" x14ac:dyDescent="0.3">
      <c r="B27" s="804"/>
      <c r="C27" s="764"/>
      <c r="D27" s="764"/>
      <c r="E27" s="764"/>
      <c r="F27" s="764"/>
      <c r="G27" s="764"/>
      <c r="H27" s="764"/>
      <c r="I27" s="764"/>
      <c r="J27" s="765"/>
    </row>
    <row r="28" spans="2:10" x14ac:dyDescent="0.3">
      <c r="B28" s="804"/>
      <c r="C28" s="764"/>
      <c r="D28" s="764"/>
      <c r="E28" s="764"/>
      <c r="F28" s="764"/>
      <c r="G28" s="764"/>
      <c r="H28" s="764"/>
      <c r="I28" s="764"/>
      <c r="J28" s="765"/>
    </row>
    <row r="29" spans="2:10" x14ac:dyDescent="0.3">
      <c r="B29" s="804"/>
      <c r="C29" s="764"/>
      <c r="D29" s="764"/>
      <c r="E29" s="764"/>
      <c r="F29" s="764"/>
      <c r="G29" s="764"/>
      <c r="H29" s="764"/>
      <c r="I29" s="764"/>
      <c r="J29" s="765"/>
    </row>
    <row r="30" spans="2:10" x14ac:dyDescent="0.3">
      <c r="B30" s="804"/>
      <c r="C30" s="764"/>
      <c r="D30" s="764"/>
      <c r="E30" s="764"/>
      <c r="F30" s="764"/>
      <c r="G30" s="764"/>
      <c r="H30" s="764"/>
      <c r="I30" s="764"/>
      <c r="J30" s="765"/>
    </row>
    <row r="31" spans="2:10" x14ac:dyDescent="0.3">
      <c r="B31" s="804"/>
      <c r="C31" s="764"/>
      <c r="D31" s="764"/>
      <c r="E31" s="764"/>
      <c r="F31" s="764"/>
      <c r="G31" s="764"/>
      <c r="H31" s="764"/>
      <c r="I31" s="764"/>
      <c r="J31" s="765"/>
    </row>
    <row r="32" spans="2:10" x14ac:dyDescent="0.3">
      <c r="B32" s="804"/>
      <c r="C32" s="764"/>
      <c r="D32" s="764"/>
      <c r="E32" s="764"/>
      <c r="F32" s="764"/>
      <c r="G32" s="764"/>
      <c r="H32" s="764"/>
      <c r="I32" s="764"/>
      <c r="J32" s="765"/>
    </row>
    <row r="33" spans="2:10" x14ac:dyDescent="0.3">
      <c r="B33" s="804"/>
      <c r="C33" s="764"/>
      <c r="D33" s="764"/>
      <c r="E33" s="764"/>
      <c r="F33" s="764"/>
      <c r="G33" s="764"/>
      <c r="H33" s="764"/>
      <c r="I33" s="764"/>
      <c r="J33" s="765"/>
    </row>
    <row r="34" spans="2:10" x14ac:dyDescent="0.3">
      <c r="B34" s="804"/>
      <c r="C34" s="764"/>
      <c r="D34" s="764"/>
      <c r="E34" s="764"/>
      <c r="F34" s="764"/>
      <c r="G34" s="764"/>
      <c r="H34" s="764"/>
      <c r="I34" s="764"/>
      <c r="J34" s="765"/>
    </row>
    <row r="35" spans="2:10" x14ac:dyDescent="0.3">
      <c r="B35" s="804"/>
      <c r="C35" s="764"/>
      <c r="D35" s="764"/>
      <c r="E35" s="764"/>
      <c r="F35" s="764"/>
      <c r="G35" s="764"/>
      <c r="H35" s="764"/>
      <c r="I35" s="764"/>
      <c r="J35" s="765"/>
    </row>
    <row r="36" spans="2:10" ht="15" thickBot="1" x14ac:dyDescent="0.35">
      <c r="B36" s="805"/>
      <c r="C36" s="755"/>
      <c r="D36" s="755"/>
      <c r="E36" s="755"/>
      <c r="F36" s="755"/>
      <c r="G36" s="755"/>
      <c r="H36" s="755"/>
      <c r="I36" s="755"/>
      <c r="J36" s="756"/>
    </row>
  </sheetData>
  <mergeCells count="11">
    <mergeCell ref="B18:J36"/>
    <mergeCell ref="B15:H15"/>
    <mergeCell ref="I15:J15"/>
    <mergeCell ref="E4:F4"/>
    <mergeCell ref="G4:H4"/>
    <mergeCell ref="I4:J4"/>
    <mergeCell ref="B13:D13"/>
    <mergeCell ref="B14:D14"/>
    <mergeCell ref="B4:B5"/>
    <mergeCell ref="C4:C5"/>
    <mergeCell ref="D4:D5"/>
  </mergeCells>
  <dataValidations count="1">
    <dataValidation type="list" allowBlank="1" showInputMessage="1" showErrorMessage="1" sqref="I15 E6:J12" xr:uid="{00000000-0002-0000-4800-000000000000}">
      <formula1>"V"</formula1>
    </dataValidation>
  </dataValidations>
  <pageMargins left="0.7" right="0.7" top="0.75" bottom="0.75" header="0.3" footer="0.3"/>
  <pageSetup paperSize="9" scale="95" orientation="landscape" horizontalDpi="0" verticalDpi="0" r:id="rId1"/>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tabColor theme="5"/>
  </sheetPr>
  <dimension ref="B3:N33"/>
  <sheetViews>
    <sheetView showGridLines="0" workbookViewId="0"/>
  </sheetViews>
  <sheetFormatPr defaultColWidth="9.109375" defaultRowHeight="14.4" x14ac:dyDescent="0.3"/>
  <cols>
    <col min="1" max="1" width="4.88671875" customWidth="1"/>
    <col min="3" max="3" width="15.6640625" customWidth="1"/>
    <col min="4" max="4" width="36.109375" customWidth="1"/>
    <col min="5" max="14" width="5.6640625" customWidth="1"/>
  </cols>
  <sheetData>
    <row r="3" spans="2:14" ht="15.6" x14ac:dyDescent="0.3">
      <c r="B3" s="102" t="s">
        <v>938</v>
      </c>
    </row>
    <row r="4" spans="2:14" ht="15" customHeight="1" x14ac:dyDescent="0.3">
      <c r="B4" s="758" t="s">
        <v>287</v>
      </c>
      <c r="C4" s="758" t="s">
        <v>824</v>
      </c>
      <c r="D4" s="758" t="s">
        <v>371</v>
      </c>
      <c r="E4" s="757" t="s">
        <v>939</v>
      </c>
      <c r="F4" s="757"/>
      <c r="G4" s="757"/>
      <c r="H4" s="757"/>
      <c r="I4" s="757"/>
      <c r="J4" s="757"/>
      <c r="K4" s="757"/>
      <c r="L4" s="757"/>
      <c r="M4" s="757"/>
      <c r="N4" s="757"/>
    </row>
    <row r="5" spans="2:14" s="62" customFormat="1" ht="15" customHeight="1" x14ac:dyDescent="0.3">
      <c r="B5" s="867"/>
      <c r="C5" s="867"/>
      <c r="D5" s="867"/>
      <c r="E5" s="757" t="s">
        <v>348</v>
      </c>
      <c r="F5" s="757"/>
      <c r="G5" s="757"/>
      <c r="H5" s="757"/>
      <c r="I5" s="757"/>
      <c r="J5" s="757"/>
      <c r="K5" s="757"/>
      <c r="L5" s="757"/>
      <c r="M5" s="757"/>
      <c r="N5" s="757"/>
    </row>
    <row r="6" spans="2:14" x14ac:dyDescent="0.3">
      <c r="B6" s="759"/>
      <c r="C6" s="759"/>
      <c r="D6" s="759"/>
      <c r="E6" s="473" t="s">
        <v>262</v>
      </c>
      <c r="F6" s="473" t="s">
        <v>816</v>
      </c>
      <c r="G6" s="473" t="s">
        <v>817</v>
      </c>
      <c r="H6" s="473" t="s">
        <v>264</v>
      </c>
      <c r="I6" s="473" t="s">
        <v>818</v>
      </c>
      <c r="J6" s="473" t="s">
        <v>819</v>
      </c>
      <c r="K6" s="473" t="s">
        <v>266</v>
      </c>
      <c r="L6" s="473" t="s">
        <v>820</v>
      </c>
      <c r="M6" s="473" t="s">
        <v>821</v>
      </c>
      <c r="N6" s="473" t="s">
        <v>822</v>
      </c>
    </row>
    <row r="7" spans="2:14" x14ac:dyDescent="0.3">
      <c r="B7" s="403">
        <v>1</v>
      </c>
      <c r="C7" s="8"/>
      <c r="D7" s="8"/>
      <c r="E7" s="8"/>
      <c r="F7" s="8"/>
      <c r="G7" s="8"/>
      <c r="H7" s="8"/>
      <c r="I7" s="8"/>
      <c r="J7" s="8"/>
      <c r="K7" s="8"/>
      <c r="L7" s="8"/>
      <c r="M7" s="8"/>
      <c r="N7" s="8"/>
    </row>
    <row r="8" spans="2:14" x14ac:dyDescent="0.3">
      <c r="B8" s="403">
        <v>2</v>
      </c>
      <c r="C8" s="8"/>
      <c r="D8" s="8"/>
      <c r="E8" s="8"/>
      <c r="F8" s="8"/>
      <c r="G8" s="8"/>
      <c r="H8" s="8"/>
      <c r="I8" s="8"/>
      <c r="J8" s="8"/>
      <c r="K8" s="8"/>
      <c r="L8" s="8"/>
      <c r="M8" s="8"/>
      <c r="N8" s="8"/>
    </row>
    <row r="9" spans="2:14" x14ac:dyDescent="0.3">
      <c r="B9" s="403">
        <v>3</v>
      </c>
      <c r="C9" s="8"/>
      <c r="D9" s="8"/>
      <c r="E9" s="8"/>
      <c r="F9" s="8"/>
      <c r="G9" s="8"/>
      <c r="H9" s="8"/>
      <c r="I9" s="8"/>
      <c r="J9" s="8"/>
      <c r="K9" s="8"/>
      <c r="L9" s="8"/>
      <c r="M9" s="8"/>
      <c r="N9" s="8"/>
    </row>
    <row r="10" spans="2:14" x14ac:dyDescent="0.3">
      <c r="B10" s="403"/>
      <c r="C10" s="8"/>
      <c r="D10" s="8"/>
      <c r="E10" s="8"/>
      <c r="F10" s="8"/>
      <c r="G10" s="8"/>
      <c r="H10" s="8"/>
      <c r="I10" s="8"/>
      <c r="J10" s="8"/>
      <c r="K10" s="8"/>
      <c r="L10" s="8"/>
      <c r="M10" s="8"/>
      <c r="N10" s="8"/>
    </row>
    <row r="11" spans="2:14" x14ac:dyDescent="0.3">
      <c r="B11" s="403"/>
      <c r="C11" s="8"/>
      <c r="D11" s="8"/>
      <c r="E11" s="8"/>
      <c r="F11" s="8"/>
      <c r="G11" s="8"/>
      <c r="H11" s="8"/>
      <c r="I11" s="8"/>
      <c r="J11" s="8"/>
      <c r="K11" s="8"/>
      <c r="L11" s="8"/>
      <c r="M11" s="8"/>
      <c r="N11" s="8"/>
    </row>
    <row r="12" spans="2:14" x14ac:dyDescent="0.3">
      <c r="B12" s="403" t="s">
        <v>688</v>
      </c>
      <c r="C12" s="8"/>
      <c r="D12" s="8"/>
      <c r="E12" s="8"/>
      <c r="F12" s="8"/>
      <c r="G12" s="8"/>
      <c r="H12" s="8"/>
      <c r="I12" s="8"/>
      <c r="J12" s="8"/>
      <c r="K12" s="8"/>
      <c r="L12" s="8"/>
      <c r="M12" s="8"/>
      <c r="N12" s="8"/>
    </row>
    <row r="13" spans="2:14" x14ac:dyDescent="0.3">
      <c r="B13" s="964" t="s">
        <v>348</v>
      </c>
      <c r="C13" s="965"/>
      <c r="D13" s="807"/>
      <c r="E13" s="469">
        <f>COUNTIF(E7:E12,"V")</f>
        <v>0</v>
      </c>
      <c r="F13" s="469">
        <f t="shared" ref="F13:N13" si="0">COUNTIF(F7:F12,"V")</f>
        <v>0</v>
      </c>
      <c r="G13" s="469">
        <f t="shared" si="0"/>
        <v>0</v>
      </c>
      <c r="H13" s="469">
        <f t="shared" si="0"/>
        <v>0</v>
      </c>
      <c r="I13" s="469">
        <f t="shared" si="0"/>
        <v>0</v>
      </c>
      <c r="J13" s="469">
        <f t="shared" si="0"/>
        <v>0</v>
      </c>
      <c r="K13" s="469">
        <f t="shared" si="0"/>
        <v>0</v>
      </c>
      <c r="L13" s="469">
        <f t="shared" si="0"/>
        <v>0</v>
      </c>
      <c r="M13" s="469">
        <f t="shared" si="0"/>
        <v>0</v>
      </c>
      <c r="N13" s="469">
        <f t="shared" si="0"/>
        <v>0</v>
      </c>
    </row>
    <row r="14" spans="2:14" x14ac:dyDescent="0.3">
      <c r="B14" s="964" t="s">
        <v>782</v>
      </c>
      <c r="C14" s="965"/>
      <c r="D14" s="807"/>
      <c r="E14" s="470" t="e">
        <f>E13/SUM($E13:$N13)</f>
        <v>#DIV/0!</v>
      </c>
      <c r="F14" s="470" t="e">
        <f t="shared" ref="F14:N14" si="1">F13/SUM($E13:$N13)</f>
        <v>#DIV/0!</v>
      </c>
      <c r="G14" s="470" t="e">
        <f t="shared" si="1"/>
        <v>#DIV/0!</v>
      </c>
      <c r="H14" s="470" t="e">
        <f t="shared" si="1"/>
        <v>#DIV/0!</v>
      </c>
      <c r="I14" s="470" t="e">
        <f t="shared" si="1"/>
        <v>#DIV/0!</v>
      </c>
      <c r="J14" s="470" t="e">
        <f t="shared" si="1"/>
        <v>#DIV/0!</v>
      </c>
      <c r="K14" s="470" t="e">
        <f t="shared" si="1"/>
        <v>#DIV/0!</v>
      </c>
      <c r="L14" s="470" t="e">
        <f t="shared" si="1"/>
        <v>#DIV/0!</v>
      </c>
      <c r="M14" s="470" t="e">
        <f t="shared" si="1"/>
        <v>#DIV/0!</v>
      </c>
      <c r="N14" s="470" t="e">
        <f t="shared" si="1"/>
        <v>#DIV/0!</v>
      </c>
    </row>
    <row r="15" spans="2:14" x14ac:dyDescent="0.3">
      <c r="B15" s="831" t="s">
        <v>1168</v>
      </c>
      <c r="C15" s="832"/>
      <c r="D15" s="832"/>
      <c r="E15" s="832"/>
      <c r="F15" s="832"/>
      <c r="G15" s="832"/>
      <c r="H15" s="832"/>
      <c r="I15" s="832"/>
      <c r="J15" s="832"/>
      <c r="K15" s="832"/>
      <c r="L15" s="832"/>
      <c r="M15" s="833"/>
      <c r="N15" s="468"/>
    </row>
    <row r="16" spans="2:14" ht="15" thickBot="1" x14ac:dyDescent="0.35"/>
    <row r="17" spans="2:14" x14ac:dyDescent="0.3">
      <c r="B17" s="230" t="s">
        <v>697</v>
      </c>
      <c r="C17" s="153"/>
      <c r="D17" s="153"/>
      <c r="E17" s="153"/>
      <c r="F17" s="153"/>
      <c r="G17" s="153"/>
      <c r="H17" s="153"/>
      <c r="I17" s="153"/>
      <c r="J17" s="153"/>
      <c r="K17" s="153"/>
      <c r="L17" s="153"/>
      <c r="M17" s="153"/>
      <c r="N17" s="465"/>
    </row>
    <row r="18" spans="2:14" x14ac:dyDescent="0.3">
      <c r="B18" s="804"/>
      <c r="C18" s="764"/>
      <c r="D18" s="764"/>
      <c r="E18" s="764"/>
      <c r="F18" s="764"/>
      <c r="G18" s="764"/>
      <c r="H18" s="764"/>
      <c r="I18" s="764"/>
      <c r="J18" s="764"/>
      <c r="K18" s="764"/>
      <c r="L18" s="764"/>
      <c r="M18" s="764"/>
      <c r="N18" s="792"/>
    </row>
    <row r="19" spans="2:14" x14ac:dyDescent="0.3">
      <c r="B19" s="804"/>
      <c r="C19" s="764"/>
      <c r="D19" s="764"/>
      <c r="E19" s="764"/>
      <c r="F19" s="764"/>
      <c r="G19" s="764"/>
      <c r="H19" s="764"/>
      <c r="I19" s="764"/>
      <c r="J19" s="764"/>
      <c r="K19" s="764"/>
      <c r="L19" s="764"/>
      <c r="M19" s="764"/>
      <c r="N19" s="792"/>
    </row>
    <row r="20" spans="2:14" x14ac:dyDescent="0.3">
      <c r="B20" s="804"/>
      <c r="C20" s="764"/>
      <c r="D20" s="764"/>
      <c r="E20" s="764"/>
      <c r="F20" s="764"/>
      <c r="G20" s="764"/>
      <c r="H20" s="764"/>
      <c r="I20" s="764"/>
      <c r="J20" s="764"/>
      <c r="K20" s="764"/>
      <c r="L20" s="764"/>
      <c r="M20" s="764"/>
      <c r="N20" s="792"/>
    </row>
    <row r="21" spans="2:14" x14ac:dyDescent="0.3">
      <c r="B21" s="804"/>
      <c r="C21" s="764"/>
      <c r="D21" s="764"/>
      <c r="E21" s="764"/>
      <c r="F21" s="764"/>
      <c r="G21" s="764"/>
      <c r="H21" s="764"/>
      <c r="I21" s="764"/>
      <c r="J21" s="764"/>
      <c r="K21" s="764"/>
      <c r="L21" s="764"/>
      <c r="M21" s="764"/>
      <c r="N21" s="792"/>
    </row>
    <row r="22" spans="2:14" x14ac:dyDescent="0.3">
      <c r="B22" s="804"/>
      <c r="C22" s="764"/>
      <c r="D22" s="764"/>
      <c r="E22" s="764"/>
      <c r="F22" s="764"/>
      <c r="G22" s="764"/>
      <c r="H22" s="764"/>
      <c r="I22" s="764"/>
      <c r="J22" s="764"/>
      <c r="K22" s="764"/>
      <c r="L22" s="764"/>
      <c r="M22" s="764"/>
      <c r="N22" s="792"/>
    </row>
    <row r="23" spans="2:14" x14ac:dyDescent="0.3">
      <c r="B23" s="804"/>
      <c r="C23" s="764"/>
      <c r="D23" s="764"/>
      <c r="E23" s="764"/>
      <c r="F23" s="764"/>
      <c r="G23" s="764"/>
      <c r="H23" s="764"/>
      <c r="I23" s="764"/>
      <c r="J23" s="764"/>
      <c r="K23" s="764"/>
      <c r="L23" s="764"/>
      <c r="M23" s="764"/>
      <c r="N23" s="792"/>
    </row>
    <row r="24" spans="2:14" x14ac:dyDescent="0.3">
      <c r="B24" s="804"/>
      <c r="C24" s="764"/>
      <c r="D24" s="764"/>
      <c r="E24" s="764"/>
      <c r="F24" s="764"/>
      <c r="G24" s="764"/>
      <c r="H24" s="764"/>
      <c r="I24" s="764"/>
      <c r="J24" s="764"/>
      <c r="K24" s="764"/>
      <c r="L24" s="764"/>
      <c r="M24" s="764"/>
      <c r="N24" s="792"/>
    </row>
    <row r="25" spans="2:14" x14ac:dyDescent="0.3">
      <c r="B25" s="804"/>
      <c r="C25" s="764"/>
      <c r="D25" s="764"/>
      <c r="E25" s="764"/>
      <c r="F25" s="764"/>
      <c r="G25" s="764"/>
      <c r="H25" s="764"/>
      <c r="I25" s="764"/>
      <c r="J25" s="764"/>
      <c r="K25" s="764"/>
      <c r="L25" s="764"/>
      <c r="M25" s="764"/>
      <c r="N25" s="792"/>
    </row>
    <row r="26" spans="2:14" x14ac:dyDescent="0.3">
      <c r="B26" s="804"/>
      <c r="C26" s="764"/>
      <c r="D26" s="764"/>
      <c r="E26" s="764"/>
      <c r="F26" s="764"/>
      <c r="G26" s="764"/>
      <c r="H26" s="764"/>
      <c r="I26" s="764"/>
      <c r="J26" s="764"/>
      <c r="K26" s="764"/>
      <c r="L26" s="764"/>
      <c r="M26" s="764"/>
      <c r="N26" s="792"/>
    </row>
    <row r="27" spans="2:14" x14ac:dyDescent="0.3">
      <c r="B27" s="804"/>
      <c r="C27" s="764"/>
      <c r="D27" s="764"/>
      <c r="E27" s="764"/>
      <c r="F27" s="764"/>
      <c r="G27" s="764"/>
      <c r="H27" s="764"/>
      <c r="I27" s="764"/>
      <c r="J27" s="764"/>
      <c r="K27" s="764"/>
      <c r="L27" s="764"/>
      <c r="M27" s="764"/>
      <c r="N27" s="792"/>
    </row>
    <row r="28" spans="2:14" x14ac:dyDescent="0.3">
      <c r="B28" s="804"/>
      <c r="C28" s="764"/>
      <c r="D28" s="764"/>
      <c r="E28" s="764"/>
      <c r="F28" s="764"/>
      <c r="G28" s="764"/>
      <c r="H28" s="764"/>
      <c r="I28" s="764"/>
      <c r="J28" s="764"/>
      <c r="K28" s="764"/>
      <c r="L28" s="764"/>
      <c r="M28" s="764"/>
      <c r="N28" s="792"/>
    </row>
    <row r="29" spans="2:14" x14ac:dyDescent="0.3">
      <c r="B29" s="804"/>
      <c r="C29" s="764"/>
      <c r="D29" s="764"/>
      <c r="E29" s="764"/>
      <c r="F29" s="764"/>
      <c r="G29" s="764"/>
      <c r="H29" s="764"/>
      <c r="I29" s="764"/>
      <c r="J29" s="764"/>
      <c r="K29" s="764"/>
      <c r="L29" s="764"/>
      <c r="M29" s="764"/>
      <c r="N29" s="792"/>
    </row>
    <row r="30" spans="2:14" x14ac:dyDescent="0.3">
      <c r="B30" s="804"/>
      <c r="C30" s="764"/>
      <c r="D30" s="764"/>
      <c r="E30" s="764"/>
      <c r="F30" s="764"/>
      <c r="G30" s="764"/>
      <c r="H30" s="764"/>
      <c r="I30" s="764"/>
      <c r="J30" s="764"/>
      <c r="K30" s="764"/>
      <c r="L30" s="764"/>
      <c r="M30" s="764"/>
      <c r="N30" s="792"/>
    </row>
    <row r="31" spans="2:14" x14ac:dyDescent="0.3">
      <c r="B31" s="804"/>
      <c r="C31" s="764"/>
      <c r="D31" s="764"/>
      <c r="E31" s="764"/>
      <c r="F31" s="764"/>
      <c r="G31" s="764"/>
      <c r="H31" s="764"/>
      <c r="I31" s="764"/>
      <c r="J31" s="764"/>
      <c r="K31" s="764"/>
      <c r="L31" s="764"/>
      <c r="M31" s="764"/>
      <c r="N31" s="792"/>
    </row>
    <row r="32" spans="2:14" x14ac:dyDescent="0.3">
      <c r="B32" s="804"/>
      <c r="C32" s="764"/>
      <c r="D32" s="764"/>
      <c r="E32" s="764"/>
      <c r="F32" s="764"/>
      <c r="G32" s="764"/>
      <c r="H32" s="764"/>
      <c r="I32" s="764"/>
      <c r="J32" s="764"/>
      <c r="K32" s="764"/>
      <c r="L32" s="764"/>
      <c r="M32" s="764"/>
      <c r="N32" s="792"/>
    </row>
    <row r="33" spans="2:14" ht="15" thickBot="1" x14ac:dyDescent="0.35">
      <c r="B33" s="805"/>
      <c r="C33" s="755"/>
      <c r="D33" s="755"/>
      <c r="E33" s="755"/>
      <c r="F33" s="755"/>
      <c r="G33" s="755"/>
      <c r="H33" s="755"/>
      <c r="I33" s="755"/>
      <c r="J33" s="755"/>
      <c r="K33" s="755"/>
      <c r="L33" s="755"/>
      <c r="M33" s="755"/>
      <c r="N33" s="963"/>
    </row>
  </sheetData>
  <mergeCells count="9">
    <mergeCell ref="B18:N33"/>
    <mergeCell ref="B4:B6"/>
    <mergeCell ref="C4:C6"/>
    <mergeCell ref="D4:D6"/>
    <mergeCell ref="E4:N4"/>
    <mergeCell ref="E5:N5"/>
    <mergeCell ref="B13:D13"/>
    <mergeCell ref="B14:D14"/>
    <mergeCell ref="B15:M15"/>
  </mergeCells>
  <dataValidations count="1">
    <dataValidation type="list" allowBlank="1" showInputMessage="1" showErrorMessage="1" sqref="N15 E7:N12" xr:uid="{00000000-0002-0000-4900-000000000000}">
      <formula1>"V"</formula1>
    </dataValidation>
  </dataValidations>
  <pageMargins left="0.7" right="0.7" top="0.75" bottom="0.75" header="0.3" footer="0.3"/>
  <pageSetup paperSize="9" scale="75" orientation="landscape" horizontalDpi="0" verticalDpi="0" r:id="rId1"/>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tabColor theme="5"/>
  </sheetPr>
  <dimension ref="B3:G39"/>
  <sheetViews>
    <sheetView showGridLines="0" workbookViewId="0"/>
  </sheetViews>
  <sheetFormatPr defaultColWidth="9.109375" defaultRowHeight="14.4" x14ac:dyDescent="0.3"/>
  <cols>
    <col min="3" max="3" width="39" customWidth="1"/>
    <col min="4" max="4" width="28.5546875" customWidth="1"/>
    <col min="5" max="5" width="12.109375" customWidth="1"/>
    <col min="6" max="6" width="33" customWidth="1"/>
  </cols>
  <sheetData>
    <row r="3" spans="2:6" ht="15.6" x14ac:dyDescent="0.3">
      <c r="B3" s="259" t="s">
        <v>940</v>
      </c>
      <c r="C3" s="245"/>
    </row>
    <row r="4" spans="2:6" ht="15.6" x14ac:dyDescent="0.3">
      <c r="B4" s="259" t="s">
        <v>368</v>
      </c>
      <c r="C4" s="245"/>
    </row>
    <row r="5" spans="2:6" x14ac:dyDescent="0.3">
      <c r="B5" s="327" t="s">
        <v>287</v>
      </c>
      <c r="C5" s="327" t="s">
        <v>823</v>
      </c>
      <c r="D5" s="327" t="s">
        <v>824</v>
      </c>
      <c r="E5" s="327" t="s">
        <v>699</v>
      </c>
      <c r="F5" s="327" t="s">
        <v>941</v>
      </c>
    </row>
    <row r="6" spans="2:6" x14ac:dyDescent="0.3">
      <c r="B6" s="402">
        <v>1</v>
      </c>
      <c r="C6" s="8"/>
      <c r="D6" s="8"/>
      <c r="E6" s="8"/>
      <c r="F6" s="615"/>
    </row>
    <row r="7" spans="2:6" x14ac:dyDescent="0.3">
      <c r="B7" s="402">
        <v>2</v>
      </c>
      <c r="C7" s="8"/>
      <c r="D7" s="8"/>
      <c r="E7" s="8"/>
      <c r="F7" s="8"/>
    </row>
    <row r="8" spans="2:6" x14ac:dyDescent="0.3">
      <c r="B8" s="402">
        <v>3</v>
      </c>
      <c r="C8" s="8"/>
      <c r="D8" s="8"/>
      <c r="E8" s="8"/>
      <c r="F8" s="8"/>
    </row>
    <row r="9" spans="2:6" x14ac:dyDescent="0.3">
      <c r="B9" s="402">
        <v>4</v>
      </c>
      <c r="C9" s="8"/>
      <c r="D9" s="8"/>
      <c r="E9" s="8"/>
      <c r="F9" s="8"/>
    </row>
    <row r="10" spans="2:6" x14ac:dyDescent="0.3">
      <c r="B10" s="402">
        <v>5</v>
      </c>
      <c r="C10" s="8"/>
      <c r="D10" s="8"/>
      <c r="E10" s="8"/>
      <c r="F10" s="8"/>
    </row>
    <row r="11" spans="2:6" x14ac:dyDescent="0.3">
      <c r="B11" s="403" t="s">
        <v>299</v>
      </c>
      <c r="C11" s="8"/>
      <c r="D11" s="8"/>
      <c r="E11" s="8"/>
      <c r="F11" s="8"/>
    </row>
    <row r="12" spans="2:6" x14ac:dyDescent="0.3">
      <c r="B12" s="966" t="s">
        <v>942</v>
      </c>
      <c r="C12" s="966"/>
      <c r="D12" s="966"/>
      <c r="E12" s="966"/>
      <c r="F12" s="621" t="e">
        <f>AVERAGE(F6:F11)</f>
        <v>#DIV/0!</v>
      </c>
    </row>
    <row r="13" spans="2:6" x14ac:dyDescent="0.3">
      <c r="B13" s="966" t="s">
        <v>943</v>
      </c>
      <c r="C13" s="966"/>
      <c r="D13" s="966"/>
      <c r="E13" s="966"/>
      <c r="F13" s="620">
        <f>COUNTIF(F5:F10,"&gt;=3,50")</f>
        <v>0</v>
      </c>
    </row>
    <row r="14" spans="2:6" x14ac:dyDescent="0.3">
      <c r="B14" s="966" t="s">
        <v>944</v>
      </c>
      <c r="C14" s="966"/>
      <c r="D14" s="966"/>
      <c r="E14" s="966"/>
      <c r="F14" s="620">
        <f>COUNTIFS(F6:F11,"&gt;=3,0",F6:F11,"&lt;3,5")</f>
        <v>0</v>
      </c>
    </row>
    <row r="15" spans="2:6" x14ac:dyDescent="0.3">
      <c r="B15" s="966" t="s">
        <v>945</v>
      </c>
      <c r="C15" s="966"/>
      <c r="D15" s="966"/>
      <c r="E15" s="966"/>
      <c r="F15" s="620">
        <f>COUNTIFS(F6:F11,"&gt;=2,75",F6:F11,"&lt;3,0")</f>
        <v>0</v>
      </c>
    </row>
    <row r="16" spans="2:6" x14ac:dyDescent="0.3">
      <c r="B16" s="966" t="s">
        <v>946</v>
      </c>
      <c r="C16" s="966"/>
      <c r="D16" s="966"/>
      <c r="E16" s="966"/>
      <c r="F16" s="329">
        <f>COUNTIF(F6:F11,"&lt;2,75")</f>
        <v>0</v>
      </c>
    </row>
    <row r="17" spans="2:7" x14ac:dyDescent="0.3">
      <c r="B17" s="831" t="s">
        <v>1168</v>
      </c>
      <c r="C17" s="832"/>
      <c r="D17" s="832"/>
      <c r="E17" s="833"/>
      <c r="F17" s="67"/>
    </row>
    <row r="18" spans="2:7" ht="15" thickBot="1" x14ac:dyDescent="0.35"/>
    <row r="19" spans="2:7" x14ac:dyDescent="0.3">
      <c r="B19" s="230" t="s">
        <v>697</v>
      </c>
      <c r="C19" s="153"/>
      <c r="D19" s="153"/>
      <c r="E19" s="153"/>
      <c r="F19" s="154"/>
    </row>
    <row r="20" spans="2:7" x14ac:dyDescent="0.3">
      <c r="B20" s="804"/>
      <c r="C20" s="764"/>
      <c r="D20" s="764"/>
      <c r="E20" s="764"/>
      <c r="F20" s="765"/>
      <c r="G20" s="167"/>
    </row>
    <row r="21" spans="2:7" x14ac:dyDescent="0.3">
      <c r="B21" s="804"/>
      <c r="C21" s="764"/>
      <c r="D21" s="764"/>
      <c r="E21" s="764"/>
      <c r="F21" s="765"/>
    </row>
    <row r="22" spans="2:7" x14ac:dyDescent="0.3">
      <c r="B22" s="804"/>
      <c r="C22" s="764"/>
      <c r="D22" s="764"/>
      <c r="E22" s="764"/>
      <c r="F22" s="765"/>
    </row>
    <row r="23" spans="2:7" x14ac:dyDescent="0.3">
      <c r="B23" s="804"/>
      <c r="C23" s="764"/>
      <c r="D23" s="764"/>
      <c r="E23" s="764"/>
      <c r="F23" s="765"/>
    </row>
    <row r="24" spans="2:7" x14ac:dyDescent="0.3">
      <c r="B24" s="804"/>
      <c r="C24" s="764"/>
      <c r="D24" s="764"/>
      <c r="E24" s="764"/>
      <c r="F24" s="765"/>
    </row>
    <row r="25" spans="2:7" x14ac:dyDescent="0.3">
      <c r="B25" s="804"/>
      <c r="C25" s="764"/>
      <c r="D25" s="764"/>
      <c r="E25" s="764"/>
      <c r="F25" s="765"/>
    </row>
    <row r="26" spans="2:7" x14ac:dyDescent="0.3">
      <c r="B26" s="804"/>
      <c r="C26" s="764"/>
      <c r="D26" s="764"/>
      <c r="E26" s="764"/>
      <c r="F26" s="765"/>
    </row>
    <row r="27" spans="2:7" x14ac:dyDescent="0.3">
      <c r="B27" s="804"/>
      <c r="C27" s="764"/>
      <c r="D27" s="764"/>
      <c r="E27" s="764"/>
      <c r="F27" s="765"/>
    </row>
    <row r="28" spans="2:7" x14ac:dyDescent="0.3">
      <c r="B28" s="804"/>
      <c r="C28" s="764"/>
      <c r="D28" s="764"/>
      <c r="E28" s="764"/>
      <c r="F28" s="765"/>
    </row>
    <row r="29" spans="2:7" x14ac:dyDescent="0.3">
      <c r="B29" s="804"/>
      <c r="C29" s="764"/>
      <c r="D29" s="764"/>
      <c r="E29" s="764"/>
      <c r="F29" s="765"/>
    </row>
    <row r="30" spans="2:7" x14ac:dyDescent="0.3">
      <c r="B30" s="804"/>
      <c r="C30" s="764"/>
      <c r="D30" s="764"/>
      <c r="E30" s="764"/>
      <c r="F30" s="765"/>
    </row>
    <row r="31" spans="2:7" x14ac:dyDescent="0.3">
      <c r="B31" s="804"/>
      <c r="C31" s="764"/>
      <c r="D31" s="764"/>
      <c r="E31" s="764"/>
      <c r="F31" s="765"/>
    </row>
    <row r="32" spans="2:7" x14ac:dyDescent="0.3">
      <c r="B32" s="804"/>
      <c r="C32" s="764"/>
      <c r="D32" s="764"/>
      <c r="E32" s="764"/>
      <c r="F32" s="765"/>
    </row>
    <row r="33" spans="2:6" x14ac:dyDescent="0.3">
      <c r="B33" s="804"/>
      <c r="C33" s="764"/>
      <c r="D33" s="764"/>
      <c r="E33" s="764"/>
      <c r="F33" s="765"/>
    </row>
    <row r="34" spans="2:6" x14ac:dyDescent="0.3">
      <c r="B34" s="804"/>
      <c r="C34" s="764"/>
      <c r="D34" s="764"/>
      <c r="E34" s="764"/>
      <c r="F34" s="765"/>
    </row>
    <row r="35" spans="2:6" x14ac:dyDescent="0.3">
      <c r="B35" s="804"/>
      <c r="C35" s="764"/>
      <c r="D35" s="764"/>
      <c r="E35" s="764"/>
      <c r="F35" s="765"/>
    </row>
    <row r="36" spans="2:6" x14ac:dyDescent="0.3">
      <c r="B36" s="804"/>
      <c r="C36" s="764"/>
      <c r="D36" s="764"/>
      <c r="E36" s="764"/>
      <c r="F36" s="765"/>
    </row>
    <row r="37" spans="2:6" x14ac:dyDescent="0.3">
      <c r="B37" s="804"/>
      <c r="C37" s="764"/>
      <c r="D37" s="764"/>
      <c r="E37" s="764"/>
      <c r="F37" s="765"/>
    </row>
    <row r="38" spans="2:6" x14ac:dyDescent="0.3">
      <c r="B38" s="804"/>
      <c r="C38" s="764"/>
      <c r="D38" s="764"/>
      <c r="E38" s="764"/>
      <c r="F38" s="765"/>
    </row>
    <row r="39" spans="2:6" ht="15" thickBot="1" x14ac:dyDescent="0.35">
      <c r="B39" s="805"/>
      <c r="C39" s="755"/>
      <c r="D39" s="755"/>
      <c r="E39" s="755"/>
      <c r="F39" s="756"/>
    </row>
  </sheetData>
  <mergeCells count="7">
    <mergeCell ref="B20:F39"/>
    <mergeCell ref="B12:E12"/>
    <mergeCell ref="B13:E13"/>
    <mergeCell ref="B14:E14"/>
    <mergeCell ref="B15:E15"/>
    <mergeCell ref="B16:E16"/>
    <mergeCell ref="B17:E17"/>
  </mergeCells>
  <dataValidations count="1">
    <dataValidation type="list" allowBlank="1" showInputMessage="1" showErrorMessage="1" sqref="F17" xr:uid="{00000000-0002-0000-4A00-000000000000}">
      <formula1>"V"</formula1>
    </dataValidation>
  </dataValidations>
  <pageMargins left="0.7" right="0.7" top="0.75" bottom="0.75" header="0.3" footer="0.3"/>
  <pageSetup paperSize="9" orientation="landscape" horizontalDpi="0" verticalDpi="0" r:id="rId1"/>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tabColor theme="5"/>
  </sheetPr>
  <dimension ref="B2:H48"/>
  <sheetViews>
    <sheetView showGridLines="0" workbookViewId="0">
      <selection activeCell="H15" sqref="H15"/>
    </sheetView>
  </sheetViews>
  <sheetFormatPr defaultRowHeight="14.4" x14ac:dyDescent="0.3"/>
  <cols>
    <col min="1" max="1" width="3.44140625" customWidth="1"/>
    <col min="3" max="3" width="47.5546875" customWidth="1"/>
    <col min="4" max="4" width="12.6640625" customWidth="1"/>
    <col min="5" max="5" width="8.33203125" bestFit="1" customWidth="1"/>
    <col min="6" max="6" width="8.6640625" bestFit="1" customWidth="1"/>
    <col min="7" max="7" width="14.6640625" customWidth="1"/>
    <col min="8" max="8" width="29.109375" customWidth="1"/>
  </cols>
  <sheetData>
    <row r="2" spans="2:8" x14ac:dyDescent="0.3">
      <c r="B2" s="106" t="s">
        <v>947</v>
      </c>
      <c r="C2" s="4"/>
      <c r="D2" s="4"/>
      <c r="E2" s="4"/>
      <c r="F2" s="4"/>
      <c r="G2" s="4"/>
      <c r="H2" s="4"/>
    </row>
    <row r="3" spans="2:8" x14ac:dyDescent="0.3">
      <c r="B3" s="76"/>
      <c r="C3" s="4"/>
      <c r="D3" s="4"/>
      <c r="E3" s="4"/>
      <c r="F3" s="4"/>
      <c r="G3" s="4"/>
      <c r="H3" s="4"/>
    </row>
    <row r="4" spans="2:8" x14ac:dyDescent="0.3">
      <c r="B4" s="757" t="s">
        <v>287</v>
      </c>
      <c r="C4" s="757" t="s">
        <v>948</v>
      </c>
      <c r="D4" s="757" t="s">
        <v>949</v>
      </c>
      <c r="E4" s="757" t="s">
        <v>528</v>
      </c>
      <c r="F4" s="757"/>
      <c r="G4" s="757"/>
      <c r="H4" s="757" t="s">
        <v>950</v>
      </c>
    </row>
    <row r="5" spans="2:8" ht="28.8" x14ac:dyDescent="0.3">
      <c r="B5" s="757"/>
      <c r="C5" s="757"/>
      <c r="D5" s="757"/>
      <c r="E5" s="327" t="s">
        <v>951</v>
      </c>
      <c r="F5" s="327" t="s">
        <v>296</v>
      </c>
      <c r="G5" s="327" t="s">
        <v>531</v>
      </c>
      <c r="H5" s="757"/>
    </row>
    <row r="6" spans="2:8" x14ac:dyDescent="0.3">
      <c r="B6" s="328">
        <v>1</v>
      </c>
      <c r="C6" s="328">
        <v>2</v>
      </c>
      <c r="D6" s="328">
        <v>3</v>
      </c>
      <c r="E6" s="328">
        <v>4</v>
      </c>
      <c r="F6" s="328">
        <v>5</v>
      </c>
      <c r="G6" s="328">
        <v>6</v>
      </c>
      <c r="H6" s="328">
        <v>7</v>
      </c>
    </row>
    <row r="7" spans="2:8" x14ac:dyDescent="0.3">
      <c r="B7" s="6">
        <v>1</v>
      </c>
      <c r="C7" s="8"/>
      <c r="D7" s="8"/>
      <c r="E7" s="6"/>
      <c r="F7" s="6"/>
      <c r="G7" s="6"/>
      <c r="H7" s="8"/>
    </row>
    <row r="8" spans="2:8" x14ac:dyDescent="0.3">
      <c r="B8" s="6">
        <v>2</v>
      </c>
      <c r="C8" s="8"/>
      <c r="D8" s="8"/>
      <c r="E8" s="6"/>
      <c r="F8" s="6"/>
      <c r="G8" s="6"/>
      <c r="H8" s="8"/>
    </row>
    <row r="9" spans="2:8" x14ac:dyDescent="0.3">
      <c r="B9" s="6">
        <v>3</v>
      </c>
      <c r="C9" s="8"/>
      <c r="D9" s="8"/>
      <c r="E9" s="6"/>
      <c r="F9" s="6"/>
      <c r="G9" s="6"/>
      <c r="H9" s="8"/>
    </row>
    <row r="10" spans="2:8" x14ac:dyDescent="0.3">
      <c r="B10" s="6">
        <v>4</v>
      </c>
      <c r="C10" s="8"/>
      <c r="D10" s="8"/>
      <c r="E10" s="6"/>
      <c r="F10" s="6"/>
      <c r="G10" s="6"/>
      <c r="H10" s="8"/>
    </row>
    <row r="11" spans="2:8" x14ac:dyDescent="0.3">
      <c r="B11" s="6">
        <v>5</v>
      </c>
      <c r="C11" s="8"/>
      <c r="D11" s="8"/>
      <c r="E11" s="6"/>
      <c r="F11" s="6"/>
      <c r="G11" s="6"/>
      <c r="H11" s="8"/>
    </row>
    <row r="12" spans="2:8" x14ac:dyDescent="0.3">
      <c r="B12" s="6"/>
      <c r="C12" s="8"/>
      <c r="D12" s="8"/>
      <c r="E12" s="6"/>
      <c r="F12" s="6"/>
      <c r="G12" s="6"/>
      <c r="H12" s="8"/>
    </row>
    <row r="13" spans="2:8" x14ac:dyDescent="0.3">
      <c r="B13" s="6" t="s">
        <v>299</v>
      </c>
      <c r="C13" s="8"/>
      <c r="D13" s="8"/>
      <c r="E13" s="6"/>
      <c r="F13" s="6"/>
      <c r="G13" s="6"/>
      <c r="H13" s="8"/>
    </row>
    <row r="14" spans="2:8" x14ac:dyDescent="0.3">
      <c r="B14" s="6"/>
      <c r="C14" s="8" t="s">
        <v>348</v>
      </c>
      <c r="D14" s="329"/>
      <c r="E14" s="331">
        <f>COUNTIF(E7:E13,"V")</f>
        <v>0</v>
      </c>
      <c r="F14" s="331">
        <f>COUNTIF(F7:F13,"V")</f>
        <v>0</v>
      </c>
      <c r="G14" s="331">
        <f>COUNTIF(G7:G13,"V")</f>
        <v>0</v>
      </c>
      <c r="H14" s="330"/>
    </row>
    <row r="15" spans="2:8" x14ac:dyDescent="0.3">
      <c r="B15" s="831" t="s">
        <v>1168</v>
      </c>
      <c r="C15" s="832"/>
      <c r="D15" s="832"/>
      <c r="E15" s="832"/>
      <c r="F15" s="832"/>
      <c r="G15" s="833"/>
      <c r="H15" s="67"/>
    </row>
    <row r="16" spans="2:8" x14ac:dyDescent="0.3">
      <c r="C16" s="64" t="s">
        <v>952</v>
      </c>
    </row>
    <row r="17" spans="2:8" x14ac:dyDescent="0.3">
      <c r="C17" s="101" t="s">
        <v>953</v>
      </c>
    </row>
    <row r="18" spans="2:8" x14ac:dyDescent="0.3">
      <c r="C18" t="s">
        <v>562</v>
      </c>
    </row>
    <row r="19" spans="2:8" x14ac:dyDescent="0.3">
      <c r="C19" t="s">
        <v>954</v>
      </c>
    </row>
    <row r="20" spans="2:8" x14ac:dyDescent="0.3">
      <c r="C20" t="s">
        <v>564</v>
      </c>
    </row>
    <row r="21" spans="2:8" x14ac:dyDescent="0.3">
      <c r="C21" t="s">
        <v>594</v>
      </c>
    </row>
    <row r="22" spans="2:8" x14ac:dyDescent="0.3">
      <c r="C22" t="s">
        <v>595</v>
      </c>
    </row>
    <row r="23" spans="2:8" hidden="1" x14ac:dyDescent="0.3">
      <c r="C23" t="s">
        <v>286</v>
      </c>
    </row>
    <row r="25" spans="2:8" ht="97.5" customHeight="1" x14ac:dyDescent="0.3">
      <c r="C25" s="745" t="s">
        <v>955</v>
      </c>
      <c r="D25" s="745"/>
      <c r="E25" s="745"/>
      <c r="F25" s="745"/>
      <c r="G25" s="745"/>
      <c r="H25" s="745"/>
    </row>
    <row r="26" spans="2:8" ht="15" thickBot="1" x14ac:dyDescent="0.35"/>
    <row r="27" spans="2:8" x14ac:dyDescent="0.3">
      <c r="B27" s="322" t="s">
        <v>697</v>
      </c>
      <c r="C27" s="324"/>
      <c r="D27" s="153"/>
      <c r="E27" s="153"/>
      <c r="F27" s="153"/>
      <c r="G27" s="153"/>
      <c r="H27" s="154"/>
    </row>
    <row r="28" spans="2:8" x14ac:dyDescent="0.3">
      <c r="B28" s="804"/>
      <c r="C28" s="764"/>
      <c r="D28" s="764"/>
      <c r="E28" s="764"/>
      <c r="F28" s="764"/>
      <c r="G28" s="764"/>
      <c r="H28" s="765"/>
    </row>
    <row r="29" spans="2:8" x14ac:dyDescent="0.3">
      <c r="B29" s="804"/>
      <c r="C29" s="764"/>
      <c r="D29" s="764"/>
      <c r="E29" s="764"/>
      <c r="F29" s="764"/>
      <c r="G29" s="764"/>
      <c r="H29" s="765"/>
    </row>
    <row r="30" spans="2:8" x14ac:dyDescent="0.3">
      <c r="B30" s="804"/>
      <c r="C30" s="764"/>
      <c r="D30" s="764"/>
      <c r="E30" s="764"/>
      <c r="F30" s="764"/>
      <c r="G30" s="764"/>
      <c r="H30" s="765"/>
    </row>
    <row r="31" spans="2:8" x14ac:dyDescent="0.3">
      <c r="B31" s="804"/>
      <c r="C31" s="764"/>
      <c r="D31" s="764"/>
      <c r="E31" s="764"/>
      <c r="F31" s="764"/>
      <c r="G31" s="764"/>
      <c r="H31" s="765"/>
    </row>
    <row r="32" spans="2:8" x14ac:dyDescent="0.3">
      <c r="B32" s="804"/>
      <c r="C32" s="764"/>
      <c r="D32" s="764"/>
      <c r="E32" s="764"/>
      <c r="F32" s="764"/>
      <c r="G32" s="764"/>
      <c r="H32" s="765"/>
    </row>
    <row r="33" spans="2:8" x14ac:dyDescent="0.3">
      <c r="B33" s="804"/>
      <c r="C33" s="764"/>
      <c r="D33" s="764"/>
      <c r="E33" s="764"/>
      <c r="F33" s="764"/>
      <c r="G33" s="764"/>
      <c r="H33" s="765"/>
    </row>
    <row r="34" spans="2:8" x14ac:dyDescent="0.3">
      <c r="B34" s="804"/>
      <c r="C34" s="764"/>
      <c r="D34" s="764"/>
      <c r="E34" s="764"/>
      <c r="F34" s="764"/>
      <c r="G34" s="764"/>
      <c r="H34" s="765"/>
    </row>
    <row r="35" spans="2:8" x14ac:dyDescent="0.3">
      <c r="B35" s="804"/>
      <c r="C35" s="764"/>
      <c r="D35" s="764"/>
      <c r="E35" s="764"/>
      <c r="F35" s="764"/>
      <c r="G35" s="764"/>
      <c r="H35" s="765"/>
    </row>
    <row r="36" spans="2:8" x14ac:dyDescent="0.3">
      <c r="B36" s="804"/>
      <c r="C36" s="764"/>
      <c r="D36" s="764"/>
      <c r="E36" s="764"/>
      <c r="F36" s="764"/>
      <c r="G36" s="764"/>
      <c r="H36" s="765"/>
    </row>
    <row r="37" spans="2:8" x14ac:dyDescent="0.3">
      <c r="B37" s="804"/>
      <c r="C37" s="764"/>
      <c r="D37" s="764"/>
      <c r="E37" s="764"/>
      <c r="F37" s="764"/>
      <c r="G37" s="764"/>
      <c r="H37" s="765"/>
    </row>
    <row r="38" spans="2:8" x14ac:dyDescent="0.3">
      <c r="B38" s="804"/>
      <c r="C38" s="764"/>
      <c r="D38" s="764"/>
      <c r="E38" s="764"/>
      <c r="F38" s="764"/>
      <c r="G38" s="764"/>
      <c r="H38" s="765"/>
    </row>
    <row r="39" spans="2:8" x14ac:dyDescent="0.3">
      <c r="B39" s="804"/>
      <c r="C39" s="764"/>
      <c r="D39" s="764"/>
      <c r="E39" s="764"/>
      <c r="F39" s="764"/>
      <c r="G39" s="764"/>
      <c r="H39" s="765"/>
    </row>
    <row r="40" spans="2:8" x14ac:dyDescent="0.3">
      <c r="B40" s="804"/>
      <c r="C40" s="764"/>
      <c r="D40" s="764"/>
      <c r="E40" s="764"/>
      <c r="F40" s="764"/>
      <c r="G40" s="764"/>
      <c r="H40" s="765"/>
    </row>
    <row r="41" spans="2:8" x14ac:dyDescent="0.3">
      <c r="B41" s="804"/>
      <c r="C41" s="764"/>
      <c r="D41" s="764"/>
      <c r="E41" s="764"/>
      <c r="F41" s="764"/>
      <c r="G41" s="764"/>
      <c r="H41" s="765"/>
    </row>
    <row r="42" spans="2:8" x14ac:dyDescent="0.3">
      <c r="B42" s="804"/>
      <c r="C42" s="764"/>
      <c r="D42" s="764"/>
      <c r="E42" s="764"/>
      <c r="F42" s="764"/>
      <c r="G42" s="764"/>
      <c r="H42" s="765"/>
    </row>
    <row r="43" spans="2:8" x14ac:dyDescent="0.3">
      <c r="B43" s="804"/>
      <c r="C43" s="764"/>
      <c r="D43" s="764"/>
      <c r="E43" s="764"/>
      <c r="F43" s="764"/>
      <c r="G43" s="764"/>
      <c r="H43" s="765"/>
    </row>
    <row r="44" spans="2:8" x14ac:dyDescent="0.3">
      <c r="B44" s="804"/>
      <c r="C44" s="764"/>
      <c r="D44" s="764"/>
      <c r="E44" s="764"/>
      <c r="F44" s="764"/>
      <c r="G44" s="764"/>
      <c r="H44" s="765"/>
    </row>
    <row r="45" spans="2:8" x14ac:dyDescent="0.3">
      <c r="B45" s="804"/>
      <c r="C45" s="764"/>
      <c r="D45" s="764"/>
      <c r="E45" s="764"/>
      <c r="F45" s="764"/>
      <c r="G45" s="764"/>
      <c r="H45" s="765"/>
    </row>
    <row r="46" spans="2:8" x14ac:dyDescent="0.3">
      <c r="B46" s="804"/>
      <c r="C46" s="764"/>
      <c r="D46" s="764"/>
      <c r="E46" s="764"/>
      <c r="F46" s="764"/>
      <c r="G46" s="764"/>
      <c r="H46" s="765"/>
    </row>
    <row r="47" spans="2:8" x14ac:dyDescent="0.3">
      <c r="B47" s="804"/>
      <c r="C47" s="764"/>
      <c r="D47" s="764"/>
      <c r="E47" s="764"/>
      <c r="F47" s="764"/>
      <c r="G47" s="764"/>
      <c r="H47" s="765"/>
    </row>
    <row r="48" spans="2:8" ht="15" thickBot="1" x14ac:dyDescent="0.35">
      <c r="B48" s="805"/>
      <c r="C48" s="755"/>
      <c r="D48" s="755"/>
      <c r="E48" s="755"/>
      <c r="F48" s="755"/>
      <c r="G48" s="755"/>
      <c r="H48" s="756"/>
    </row>
  </sheetData>
  <mergeCells count="8">
    <mergeCell ref="B28:H48"/>
    <mergeCell ref="C25:H25"/>
    <mergeCell ref="B4:B5"/>
    <mergeCell ref="C4:C5"/>
    <mergeCell ref="D4:D5"/>
    <mergeCell ref="E4:G4"/>
    <mergeCell ref="H4:H5"/>
    <mergeCell ref="B15:G15"/>
  </mergeCells>
  <dataValidations count="2">
    <dataValidation type="list" allowBlank="1" showInputMessage="1" showErrorMessage="1" sqref="E7:G13" xr:uid="{00000000-0002-0000-4B00-000000000000}">
      <formula1>$C$23</formula1>
    </dataValidation>
    <dataValidation type="list" allowBlank="1" showInputMessage="1" showErrorMessage="1" sqref="H15" xr:uid="{00000000-0002-0000-4B00-000001000000}">
      <formula1>"V"</formula1>
    </dataValidation>
  </dataValidations>
  <pageMargins left="0.7" right="0.7" top="0.75" bottom="0.75" header="0.3" footer="0.3"/>
  <pageSetup paperSize="9" scale="95" orientation="landscape" horizontalDpi="0" verticalDpi="0" r:id="rId1"/>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theme="5"/>
  </sheetPr>
  <dimension ref="B3:H52"/>
  <sheetViews>
    <sheetView showGridLines="0" workbookViewId="0">
      <selection activeCell="H19" sqref="H19"/>
    </sheetView>
  </sheetViews>
  <sheetFormatPr defaultColWidth="9.109375" defaultRowHeight="14.4" x14ac:dyDescent="0.3"/>
  <cols>
    <col min="1" max="1" width="5.33203125" customWidth="1"/>
    <col min="3" max="3" width="40.44140625" customWidth="1"/>
    <col min="4" max="4" width="17.33203125" customWidth="1"/>
    <col min="5" max="5" width="14.109375" customWidth="1"/>
    <col min="7" max="7" width="13.44140625" customWidth="1"/>
    <col min="8" max="8" width="30.33203125" customWidth="1"/>
  </cols>
  <sheetData>
    <row r="3" spans="2:8" x14ac:dyDescent="0.3">
      <c r="B3" s="106" t="s">
        <v>956</v>
      </c>
      <c r="C3" s="4"/>
      <c r="D3" s="4"/>
      <c r="E3" s="4"/>
      <c r="F3" s="4"/>
      <c r="G3" s="4"/>
      <c r="H3" s="4"/>
    </row>
    <row r="4" spans="2:8" x14ac:dyDescent="0.3">
      <c r="B4" s="76"/>
      <c r="C4" s="4"/>
      <c r="D4" s="4"/>
      <c r="E4" s="4"/>
      <c r="F4" s="4"/>
      <c r="G4" s="4"/>
      <c r="H4" s="4"/>
    </row>
    <row r="5" spans="2:8" x14ac:dyDescent="0.3">
      <c r="B5" s="758" t="s">
        <v>287</v>
      </c>
      <c r="C5" s="758" t="s">
        <v>948</v>
      </c>
      <c r="D5" s="758" t="s">
        <v>949</v>
      </c>
      <c r="E5" s="782" t="s">
        <v>528</v>
      </c>
      <c r="F5" s="856"/>
      <c r="G5" s="783"/>
      <c r="H5" s="327" t="s">
        <v>950</v>
      </c>
    </row>
    <row r="6" spans="2:8" x14ac:dyDescent="0.3">
      <c r="B6" s="759"/>
      <c r="C6" s="759"/>
      <c r="D6" s="759"/>
      <c r="E6" s="327" t="s">
        <v>951</v>
      </c>
      <c r="F6" s="327" t="s">
        <v>296</v>
      </c>
      <c r="G6" s="327" t="s">
        <v>531</v>
      </c>
      <c r="H6" s="327"/>
    </row>
    <row r="7" spans="2:8" x14ac:dyDescent="0.3">
      <c r="B7" s="328">
        <v>1</v>
      </c>
      <c r="C7" s="328">
        <v>2</v>
      </c>
      <c r="D7" s="328">
        <v>3</v>
      </c>
      <c r="E7" s="328">
        <v>4</v>
      </c>
      <c r="F7" s="328">
        <v>5</v>
      </c>
      <c r="G7" s="328">
        <v>6</v>
      </c>
      <c r="H7" s="328">
        <v>7</v>
      </c>
    </row>
    <row r="8" spans="2:8" x14ac:dyDescent="0.3">
      <c r="B8" s="6">
        <v>1</v>
      </c>
      <c r="C8" s="8"/>
      <c r="D8" s="6"/>
      <c r="E8" s="6"/>
      <c r="F8" s="6"/>
      <c r="G8" s="6"/>
      <c r="H8" s="8"/>
    </row>
    <row r="9" spans="2:8" x14ac:dyDescent="0.3">
      <c r="B9" s="6">
        <v>2</v>
      </c>
      <c r="C9" s="8"/>
      <c r="D9" s="6"/>
      <c r="E9" s="6"/>
      <c r="F9" s="6"/>
      <c r="G9" s="6"/>
      <c r="H9" s="8"/>
    </row>
    <row r="10" spans="2:8" x14ac:dyDescent="0.3">
      <c r="B10" s="6">
        <v>3</v>
      </c>
      <c r="C10" s="8"/>
      <c r="D10" s="6"/>
      <c r="E10" s="6"/>
      <c r="F10" s="6"/>
      <c r="G10" s="6"/>
      <c r="H10" s="8"/>
    </row>
    <row r="11" spans="2:8" x14ac:dyDescent="0.3">
      <c r="B11" s="6">
        <v>4</v>
      </c>
      <c r="C11" s="8"/>
      <c r="D11" s="6"/>
      <c r="E11" s="6"/>
      <c r="F11" s="6"/>
      <c r="G11" s="6"/>
      <c r="H11" s="8"/>
    </row>
    <row r="12" spans="2:8" x14ac:dyDescent="0.3">
      <c r="B12" s="6">
        <v>5</v>
      </c>
      <c r="C12" s="8"/>
      <c r="D12" s="6"/>
      <c r="E12" s="6"/>
      <c r="F12" s="6"/>
      <c r="G12" s="6"/>
      <c r="H12" s="8"/>
    </row>
    <row r="13" spans="2:8" x14ac:dyDescent="0.3">
      <c r="B13" s="6">
        <v>6</v>
      </c>
      <c r="C13" s="8"/>
      <c r="D13" s="6"/>
      <c r="E13" s="6"/>
      <c r="F13" s="6"/>
      <c r="G13" s="6"/>
      <c r="H13" s="8"/>
    </row>
    <row r="14" spans="2:8" x14ac:dyDescent="0.3">
      <c r="B14" s="6">
        <v>7</v>
      </c>
      <c r="C14" s="8"/>
      <c r="D14" s="6"/>
      <c r="E14" s="6"/>
      <c r="F14" s="6"/>
      <c r="G14" s="6"/>
      <c r="H14" s="8"/>
    </row>
    <row r="15" spans="2:8" x14ac:dyDescent="0.3">
      <c r="B15" s="6">
        <v>8</v>
      </c>
      <c r="C15" s="8"/>
      <c r="D15" s="6"/>
      <c r="E15" s="6"/>
      <c r="F15" s="6"/>
      <c r="G15" s="6"/>
      <c r="H15" s="8"/>
    </row>
    <row r="16" spans="2:8" x14ac:dyDescent="0.3">
      <c r="B16" s="6">
        <v>9</v>
      </c>
      <c r="C16" s="8"/>
      <c r="D16" s="6"/>
      <c r="E16" s="6"/>
      <c r="F16" s="6"/>
      <c r="G16" s="6"/>
      <c r="H16" s="8"/>
    </row>
    <row r="17" spans="2:8" x14ac:dyDescent="0.3">
      <c r="B17" s="6" t="s">
        <v>299</v>
      </c>
      <c r="C17" s="8"/>
      <c r="D17" s="6"/>
      <c r="E17" s="6"/>
      <c r="F17" s="6"/>
      <c r="G17" s="6"/>
      <c r="H17" s="8"/>
    </row>
    <row r="18" spans="2:8" x14ac:dyDescent="0.3">
      <c r="B18" s="332"/>
      <c r="C18" s="333" t="s">
        <v>348</v>
      </c>
      <c r="D18" s="332"/>
      <c r="E18" s="337">
        <f>COUNTIF(E8:E17,"V")</f>
        <v>0</v>
      </c>
      <c r="F18" s="337">
        <f>COUNTIF(F8:F17,"V")</f>
        <v>0</v>
      </c>
      <c r="G18" s="337">
        <f>COUNTIF(G8:G17,"V")</f>
        <v>0</v>
      </c>
      <c r="H18" s="333"/>
    </row>
    <row r="19" spans="2:8" ht="15" customHeight="1" x14ac:dyDescent="0.3">
      <c r="B19" s="967" t="s">
        <v>1168</v>
      </c>
      <c r="C19" s="968"/>
      <c r="D19" s="968"/>
      <c r="E19" s="968"/>
      <c r="F19" s="968"/>
      <c r="G19" s="968"/>
      <c r="H19" s="338"/>
    </row>
    <row r="20" spans="2:8" x14ac:dyDescent="0.3">
      <c r="F20" s="101"/>
    </row>
    <row r="21" spans="2:8" x14ac:dyDescent="0.3">
      <c r="C21" s="64" t="s">
        <v>952</v>
      </c>
    </row>
    <row r="22" spans="2:8" x14ac:dyDescent="0.3">
      <c r="C22" s="101" t="s">
        <v>957</v>
      </c>
    </row>
    <row r="23" spans="2:8" x14ac:dyDescent="0.3">
      <c r="C23" t="s">
        <v>562</v>
      </c>
    </row>
    <row r="24" spans="2:8" x14ac:dyDescent="0.3">
      <c r="C24" t="s">
        <v>563</v>
      </c>
    </row>
    <row r="25" spans="2:8" x14ac:dyDescent="0.3">
      <c r="C25" t="s">
        <v>564</v>
      </c>
    </row>
    <row r="26" spans="2:8" x14ac:dyDescent="0.3">
      <c r="C26" t="s">
        <v>594</v>
      </c>
    </row>
    <row r="27" spans="2:8" x14ac:dyDescent="0.3">
      <c r="C27" t="s">
        <v>595</v>
      </c>
    </row>
    <row r="28" spans="2:8" hidden="1" x14ac:dyDescent="0.3">
      <c r="B28" t="s">
        <v>286</v>
      </c>
    </row>
    <row r="30" spans="2:8" ht="72.900000000000006" customHeight="1" x14ac:dyDescent="0.3">
      <c r="C30" s="745" t="s">
        <v>958</v>
      </c>
      <c r="D30" s="745"/>
      <c r="E30" s="745"/>
      <c r="F30" s="745"/>
      <c r="G30" s="745"/>
      <c r="H30" s="745"/>
    </row>
    <row r="31" spans="2:8" x14ac:dyDescent="0.3">
      <c r="C31" t="s">
        <v>1165</v>
      </c>
    </row>
    <row r="32" spans="2:8" ht="15" thickBot="1" x14ac:dyDescent="0.35"/>
    <row r="33" spans="2:8" x14ac:dyDescent="0.3">
      <c r="B33" s="230" t="s">
        <v>697</v>
      </c>
      <c r="C33" s="153"/>
      <c r="D33" s="153"/>
      <c r="E33" s="153"/>
      <c r="F33" s="153"/>
      <c r="G33" s="153"/>
      <c r="H33" s="154"/>
    </row>
    <row r="34" spans="2:8" x14ac:dyDescent="0.3">
      <c r="B34" s="804"/>
      <c r="C34" s="764"/>
      <c r="D34" s="764"/>
      <c r="E34" s="764"/>
      <c r="F34" s="764"/>
      <c r="G34" s="764"/>
      <c r="H34" s="765"/>
    </row>
    <row r="35" spans="2:8" x14ac:dyDescent="0.3">
      <c r="B35" s="804"/>
      <c r="C35" s="764"/>
      <c r="D35" s="764"/>
      <c r="E35" s="764"/>
      <c r="F35" s="764"/>
      <c r="G35" s="764"/>
      <c r="H35" s="765"/>
    </row>
    <row r="36" spans="2:8" x14ac:dyDescent="0.3">
      <c r="B36" s="804"/>
      <c r="C36" s="764"/>
      <c r="D36" s="764"/>
      <c r="E36" s="764"/>
      <c r="F36" s="764"/>
      <c r="G36" s="764"/>
      <c r="H36" s="765"/>
    </row>
    <row r="37" spans="2:8" x14ac:dyDescent="0.3">
      <c r="B37" s="804"/>
      <c r="C37" s="764"/>
      <c r="D37" s="764"/>
      <c r="E37" s="764"/>
      <c r="F37" s="764"/>
      <c r="G37" s="764"/>
      <c r="H37" s="765"/>
    </row>
    <row r="38" spans="2:8" x14ac:dyDescent="0.3">
      <c r="B38" s="804"/>
      <c r="C38" s="764"/>
      <c r="D38" s="764"/>
      <c r="E38" s="764"/>
      <c r="F38" s="764"/>
      <c r="G38" s="764"/>
      <c r="H38" s="765"/>
    </row>
    <row r="39" spans="2:8" x14ac:dyDescent="0.3">
      <c r="B39" s="804"/>
      <c r="C39" s="764"/>
      <c r="D39" s="764"/>
      <c r="E39" s="764"/>
      <c r="F39" s="764"/>
      <c r="G39" s="764"/>
      <c r="H39" s="765"/>
    </row>
    <row r="40" spans="2:8" x14ac:dyDescent="0.3">
      <c r="B40" s="804"/>
      <c r="C40" s="764"/>
      <c r="D40" s="764"/>
      <c r="E40" s="764"/>
      <c r="F40" s="764"/>
      <c r="G40" s="764"/>
      <c r="H40" s="765"/>
    </row>
    <row r="41" spans="2:8" x14ac:dyDescent="0.3">
      <c r="B41" s="804"/>
      <c r="C41" s="764"/>
      <c r="D41" s="764"/>
      <c r="E41" s="764"/>
      <c r="F41" s="764"/>
      <c r="G41" s="764"/>
      <c r="H41" s="765"/>
    </row>
    <row r="42" spans="2:8" x14ac:dyDescent="0.3">
      <c r="B42" s="804"/>
      <c r="C42" s="764"/>
      <c r="D42" s="764"/>
      <c r="E42" s="764"/>
      <c r="F42" s="764"/>
      <c r="G42" s="764"/>
      <c r="H42" s="765"/>
    </row>
    <row r="43" spans="2:8" x14ac:dyDescent="0.3">
      <c r="B43" s="804"/>
      <c r="C43" s="764"/>
      <c r="D43" s="764"/>
      <c r="E43" s="764"/>
      <c r="F43" s="764"/>
      <c r="G43" s="764"/>
      <c r="H43" s="765"/>
    </row>
    <row r="44" spans="2:8" x14ac:dyDescent="0.3">
      <c r="B44" s="804"/>
      <c r="C44" s="764"/>
      <c r="D44" s="764"/>
      <c r="E44" s="764"/>
      <c r="F44" s="764"/>
      <c r="G44" s="764"/>
      <c r="H44" s="765"/>
    </row>
    <row r="45" spans="2:8" x14ac:dyDescent="0.3">
      <c r="B45" s="804"/>
      <c r="C45" s="764"/>
      <c r="D45" s="764"/>
      <c r="E45" s="764"/>
      <c r="F45" s="764"/>
      <c r="G45" s="764"/>
      <c r="H45" s="765"/>
    </row>
    <row r="46" spans="2:8" x14ac:dyDescent="0.3">
      <c r="B46" s="804"/>
      <c r="C46" s="764"/>
      <c r="D46" s="764"/>
      <c r="E46" s="764"/>
      <c r="F46" s="764"/>
      <c r="G46" s="764"/>
      <c r="H46" s="765"/>
    </row>
    <row r="47" spans="2:8" x14ac:dyDescent="0.3">
      <c r="B47" s="804"/>
      <c r="C47" s="764"/>
      <c r="D47" s="764"/>
      <c r="E47" s="764"/>
      <c r="F47" s="764"/>
      <c r="G47" s="764"/>
      <c r="H47" s="765"/>
    </row>
    <row r="48" spans="2:8" x14ac:dyDescent="0.3">
      <c r="B48" s="804"/>
      <c r="C48" s="764"/>
      <c r="D48" s="764"/>
      <c r="E48" s="764"/>
      <c r="F48" s="764"/>
      <c r="G48" s="764"/>
      <c r="H48" s="765"/>
    </row>
    <row r="49" spans="2:8" x14ac:dyDescent="0.3">
      <c r="B49" s="804"/>
      <c r="C49" s="764"/>
      <c r="D49" s="764"/>
      <c r="E49" s="764"/>
      <c r="F49" s="764"/>
      <c r="G49" s="764"/>
      <c r="H49" s="765"/>
    </row>
    <row r="50" spans="2:8" x14ac:dyDescent="0.3">
      <c r="B50" s="804"/>
      <c r="C50" s="764"/>
      <c r="D50" s="764"/>
      <c r="E50" s="764"/>
      <c r="F50" s="764"/>
      <c r="G50" s="764"/>
      <c r="H50" s="765"/>
    </row>
    <row r="51" spans="2:8" x14ac:dyDescent="0.3">
      <c r="B51" s="804"/>
      <c r="C51" s="764"/>
      <c r="D51" s="764"/>
      <c r="E51" s="764"/>
      <c r="F51" s="764"/>
      <c r="G51" s="764"/>
      <c r="H51" s="765"/>
    </row>
    <row r="52" spans="2:8" ht="15" thickBot="1" x14ac:dyDescent="0.35">
      <c r="B52" s="805"/>
      <c r="C52" s="755"/>
      <c r="D52" s="755"/>
      <c r="E52" s="755"/>
      <c r="F52" s="755"/>
      <c r="G52" s="755"/>
      <c r="H52" s="756"/>
    </row>
  </sheetData>
  <mergeCells count="7">
    <mergeCell ref="B34:H52"/>
    <mergeCell ref="E5:G5"/>
    <mergeCell ref="C30:H30"/>
    <mergeCell ref="B19:G19"/>
    <mergeCell ref="B5:B6"/>
    <mergeCell ref="C5:C6"/>
    <mergeCell ref="D5:D6"/>
  </mergeCells>
  <dataValidations count="1">
    <dataValidation type="list" allowBlank="1" showInputMessage="1" showErrorMessage="1" sqref="E8:G17 H19" xr:uid="{00000000-0002-0000-4C00-000000000000}">
      <formula1>$B$28</formula1>
    </dataValidation>
  </dataValidations>
  <pageMargins left="0.7" right="0.7" top="0.75" bottom="0.75" header="0.3" footer="0.3"/>
  <pageSetup paperSize="9" scale="95" orientation="landscape" horizontalDpi="0" verticalDpi="0" r:id="rId1"/>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tabColor theme="5"/>
  </sheetPr>
  <dimension ref="B3:M37"/>
  <sheetViews>
    <sheetView showGridLines="0" workbookViewId="0">
      <selection activeCell="K14" sqref="K14"/>
    </sheetView>
  </sheetViews>
  <sheetFormatPr defaultColWidth="9.109375" defaultRowHeight="14.4" x14ac:dyDescent="0.3"/>
  <cols>
    <col min="1" max="1" width="4.109375" customWidth="1"/>
    <col min="2" max="2" width="18.6640625" customWidth="1"/>
    <col min="3" max="3" width="14.109375" customWidth="1"/>
    <col min="4" max="4" width="10.33203125" customWidth="1"/>
    <col min="5" max="5" width="11.109375" bestFit="1" customWidth="1"/>
    <col min="6" max="6" width="10.5546875" bestFit="1" customWidth="1"/>
    <col min="7" max="7" width="11.109375" bestFit="1" customWidth="1"/>
    <col min="8" max="8" width="10.5546875" bestFit="1" customWidth="1"/>
    <col min="9" max="9" width="11.109375" bestFit="1" customWidth="1"/>
    <col min="10" max="10" width="16.109375" customWidth="1"/>
    <col min="11" max="11" width="15" customWidth="1"/>
  </cols>
  <sheetData>
    <row r="3" spans="2:13" x14ac:dyDescent="0.3">
      <c r="B3" s="76" t="s">
        <v>959</v>
      </c>
      <c r="C3" s="76"/>
      <c r="D3" s="4"/>
      <c r="E3" s="4"/>
      <c r="F3" s="4"/>
      <c r="G3" s="4"/>
      <c r="H3" s="4"/>
      <c r="I3" s="4"/>
      <c r="J3" s="4"/>
      <c r="K3" s="4"/>
      <c r="L3" s="4"/>
      <c r="M3" s="4"/>
    </row>
    <row r="4" spans="2:13" x14ac:dyDescent="0.3">
      <c r="B4" s="127"/>
      <c r="C4" s="76"/>
      <c r="D4" s="4"/>
      <c r="E4" s="4"/>
      <c r="F4" s="4"/>
      <c r="G4" s="4"/>
      <c r="H4" s="4"/>
      <c r="I4" s="4"/>
      <c r="J4" s="4"/>
      <c r="K4" s="4"/>
      <c r="L4" s="4"/>
      <c r="M4" s="4"/>
    </row>
    <row r="5" spans="2:13" x14ac:dyDescent="0.3">
      <c r="B5" s="757" t="s">
        <v>960</v>
      </c>
      <c r="C5" s="757" t="s">
        <v>961</v>
      </c>
      <c r="D5" s="757" t="s">
        <v>962</v>
      </c>
      <c r="E5" s="757"/>
      <c r="F5" s="757"/>
      <c r="G5" s="757"/>
      <c r="H5" s="757"/>
      <c r="I5" s="757"/>
      <c r="J5" s="757" t="s">
        <v>963</v>
      </c>
      <c r="K5" s="757" t="s">
        <v>964</v>
      </c>
      <c r="L5" s="4"/>
      <c r="M5" s="4"/>
    </row>
    <row r="6" spans="2:13" ht="35.1" customHeight="1" x14ac:dyDescent="0.3">
      <c r="B6" s="757"/>
      <c r="C6" s="757"/>
      <c r="D6" s="327" t="s">
        <v>354</v>
      </c>
      <c r="E6" s="327" t="s">
        <v>353</v>
      </c>
      <c r="F6" s="327" t="s">
        <v>352</v>
      </c>
      <c r="G6" s="327" t="s">
        <v>351</v>
      </c>
      <c r="H6" s="327" t="s">
        <v>350</v>
      </c>
      <c r="I6" s="327" t="s">
        <v>349</v>
      </c>
      <c r="J6" s="757"/>
      <c r="K6" s="757"/>
      <c r="L6" s="4"/>
      <c r="M6" s="4"/>
    </row>
    <row r="7" spans="2:13" x14ac:dyDescent="0.3">
      <c r="B7" s="400">
        <v>1</v>
      </c>
      <c r="C7" s="400">
        <v>2</v>
      </c>
      <c r="D7" s="400">
        <v>3</v>
      </c>
      <c r="E7" s="400"/>
      <c r="F7" s="400">
        <v>4</v>
      </c>
      <c r="G7" s="400">
        <v>5</v>
      </c>
      <c r="H7" s="400">
        <v>6</v>
      </c>
      <c r="I7" s="400">
        <v>7</v>
      </c>
      <c r="J7" s="400">
        <v>8</v>
      </c>
      <c r="K7" s="400">
        <v>9</v>
      </c>
      <c r="L7" s="4"/>
      <c r="M7" s="4"/>
    </row>
    <row r="8" spans="2:13" ht="28.8" x14ac:dyDescent="0.3">
      <c r="B8" s="6" t="s">
        <v>354</v>
      </c>
      <c r="C8" s="6"/>
      <c r="D8" s="472"/>
      <c r="E8" s="6"/>
      <c r="F8" s="6"/>
      <c r="G8" s="6"/>
      <c r="H8" s="6"/>
      <c r="I8" s="6"/>
      <c r="J8" s="6"/>
      <c r="K8" s="6"/>
      <c r="L8" s="4"/>
      <c r="M8" s="4"/>
    </row>
    <row r="9" spans="2:13" ht="28.8" x14ac:dyDescent="0.3">
      <c r="B9" s="6" t="s">
        <v>353</v>
      </c>
      <c r="C9" s="6"/>
      <c r="D9" s="472"/>
      <c r="E9" s="472"/>
      <c r="F9" s="6"/>
      <c r="G9" s="6"/>
      <c r="H9" s="6"/>
      <c r="I9" s="6"/>
      <c r="J9" s="6"/>
      <c r="K9" s="6"/>
      <c r="L9" s="4"/>
      <c r="M9" s="4"/>
    </row>
    <row r="10" spans="2:13" ht="28.8" x14ac:dyDescent="0.3">
      <c r="B10" s="6" t="s">
        <v>352</v>
      </c>
      <c r="C10" s="6"/>
      <c r="D10" s="472"/>
      <c r="E10" s="472"/>
      <c r="F10" s="472"/>
      <c r="G10" s="6"/>
      <c r="H10" s="6"/>
      <c r="I10" s="6"/>
      <c r="J10" s="6"/>
      <c r="K10" s="6"/>
      <c r="L10" s="4"/>
      <c r="M10" s="4"/>
    </row>
    <row r="11" spans="2:13" ht="28.8" x14ac:dyDescent="0.3">
      <c r="B11" s="6" t="s">
        <v>351</v>
      </c>
      <c r="C11" s="67"/>
      <c r="D11" s="397"/>
      <c r="E11" s="397"/>
      <c r="F11" s="397"/>
      <c r="G11" s="397"/>
      <c r="H11" s="67"/>
      <c r="I11" s="67"/>
      <c r="J11" s="113"/>
      <c r="K11" s="67"/>
    </row>
    <row r="12" spans="2:13" ht="28.8" x14ac:dyDescent="0.3">
      <c r="B12" s="6" t="s">
        <v>350</v>
      </c>
      <c r="C12" s="67"/>
      <c r="D12" s="397"/>
      <c r="E12" s="397"/>
      <c r="F12" s="397"/>
      <c r="G12" s="397"/>
      <c r="H12" s="397"/>
      <c r="I12" s="67"/>
      <c r="J12" s="67"/>
      <c r="K12" s="67"/>
    </row>
    <row r="13" spans="2:13" ht="28.8" x14ac:dyDescent="0.3">
      <c r="B13" s="6" t="s">
        <v>349</v>
      </c>
      <c r="C13" s="67"/>
      <c r="D13" s="397"/>
      <c r="E13" s="397"/>
      <c r="F13" s="397"/>
      <c r="G13" s="397"/>
      <c r="H13" s="397"/>
      <c r="I13" s="397"/>
      <c r="J13" s="67"/>
      <c r="K13" s="67"/>
    </row>
    <row r="14" spans="2:13" ht="15" customHeight="1" x14ac:dyDescent="0.3">
      <c r="B14" s="969" t="s">
        <v>1168</v>
      </c>
      <c r="C14" s="970"/>
      <c r="D14" s="970"/>
      <c r="E14" s="970"/>
      <c r="F14" s="970"/>
      <c r="G14" s="970"/>
      <c r="H14" s="970"/>
      <c r="I14" s="970"/>
      <c r="J14" s="971"/>
      <c r="K14" s="338"/>
    </row>
    <row r="15" spans="2:13" ht="15" customHeight="1" thickBot="1" x14ac:dyDescent="0.35">
      <c r="B15" s="339"/>
      <c r="C15" s="339"/>
      <c r="D15" s="339"/>
      <c r="E15" s="339"/>
      <c r="F15" s="339"/>
      <c r="G15" s="339"/>
      <c r="H15" s="339"/>
      <c r="I15" s="339"/>
      <c r="J15" s="339"/>
      <c r="K15" s="340"/>
    </row>
    <row r="16" spans="2:13" ht="15" hidden="1" thickBot="1" x14ac:dyDescent="0.35">
      <c r="B16" s="401" t="s">
        <v>286</v>
      </c>
    </row>
    <row r="17" spans="2:11" x14ac:dyDescent="0.3">
      <c r="B17" s="230" t="s">
        <v>697</v>
      </c>
      <c r="C17" s="153"/>
      <c r="D17" s="153"/>
      <c r="E17" s="153"/>
      <c r="F17" s="153"/>
      <c r="G17" s="153"/>
      <c r="H17" s="153"/>
      <c r="I17" s="153"/>
      <c r="J17" s="153"/>
      <c r="K17" s="154"/>
    </row>
    <row r="18" spans="2:11" x14ac:dyDescent="0.3">
      <c r="B18" s="804"/>
      <c r="C18" s="764"/>
      <c r="D18" s="764"/>
      <c r="E18" s="764"/>
      <c r="F18" s="764"/>
      <c r="G18" s="764"/>
      <c r="H18" s="764"/>
      <c r="I18" s="764"/>
      <c r="J18" s="764"/>
      <c r="K18" s="765"/>
    </row>
    <row r="19" spans="2:11" x14ac:dyDescent="0.3">
      <c r="B19" s="804"/>
      <c r="C19" s="764"/>
      <c r="D19" s="764"/>
      <c r="E19" s="764"/>
      <c r="F19" s="764"/>
      <c r="G19" s="764"/>
      <c r="H19" s="764"/>
      <c r="I19" s="764"/>
      <c r="J19" s="764"/>
      <c r="K19" s="765"/>
    </row>
    <row r="20" spans="2:11" x14ac:dyDescent="0.3">
      <c r="B20" s="804"/>
      <c r="C20" s="764"/>
      <c r="D20" s="764"/>
      <c r="E20" s="764"/>
      <c r="F20" s="764"/>
      <c r="G20" s="764"/>
      <c r="H20" s="764"/>
      <c r="I20" s="764"/>
      <c r="J20" s="764"/>
      <c r="K20" s="765"/>
    </row>
    <row r="21" spans="2:11" x14ac:dyDescent="0.3">
      <c r="B21" s="804"/>
      <c r="C21" s="764"/>
      <c r="D21" s="764"/>
      <c r="E21" s="764"/>
      <c r="F21" s="764"/>
      <c r="G21" s="764"/>
      <c r="H21" s="764"/>
      <c r="I21" s="764"/>
      <c r="J21" s="764"/>
      <c r="K21" s="765"/>
    </row>
    <row r="22" spans="2:11" x14ac:dyDescent="0.3">
      <c r="B22" s="804"/>
      <c r="C22" s="764"/>
      <c r="D22" s="764"/>
      <c r="E22" s="764"/>
      <c r="F22" s="764"/>
      <c r="G22" s="764"/>
      <c r="H22" s="764"/>
      <c r="I22" s="764"/>
      <c r="J22" s="764"/>
      <c r="K22" s="765"/>
    </row>
    <row r="23" spans="2:11" x14ac:dyDescent="0.3">
      <c r="B23" s="804"/>
      <c r="C23" s="764"/>
      <c r="D23" s="764"/>
      <c r="E23" s="764"/>
      <c r="F23" s="764"/>
      <c r="G23" s="764"/>
      <c r="H23" s="764"/>
      <c r="I23" s="764"/>
      <c r="J23" s="764"/>
      <c r="K23" s="765"/>
    </row>
    <row r="24" spans="2:11" x14ac:dyDescent="0.3">
      <c r="B24" s="804"/>
      <c r="C24" s="764"/>
      <c r="D24" s="764"/>
      <c r="E24" s="764"/>
      <c r="F24" s="764"/>
      <c r="G24" s="764"/>
      <c r="H24" s="764"/>
      <c r="I24" s="764"/>
      <c r="J24" s="764"/>
      <c r="K24" s="765"/>
    </row>
    <row r="25" spans="2:11" x14ac:dyDescent="0.3">
      <c r="B25" s="804"/>
      <c r="C25" s="764"/>
      <c r="D25" s="764"/>
      <c r="E25" s="764"/>
      <c r="F25" s="764"/>
      <c r="G25" s="764"/>
      <c r="H25" s="764"/>
      <c r="I25" s="764"/>
      <c r="J25" s="764"/>
      <c r="K25" s="765"/>
    </row>
    <row r="26" spans="2:11" x14ac:dyDescent="0.3">
      <c r="B26" s="804"/>
      <c r="C26" s="764"/>
      <c r="D26" s="764"/>
      <c r="E26" s="764"/>
      <c r="F26" s="764"/>
      <c r="G26" s="764"/>
      <c r="H26" s="764"/>
      <c r="I26" s="764"/>
      <c r="J26" s="764"/>
      <c r="K26" s="765"/>
    </row>
    <row r="27" spans="2:11" x14ac:dyDescent="0.3">
      <c r="B27" s="804"/>
      <c r="C27" s="764"/>
      <c r="D27" s="764"/>
      <c r="E27" s="764"/>
      <c r="F27" s="764"/>
      <c r="G27" s="764"/>
      <c r="H27" s="764"/>
      <c r="I27" s="764"/>
      <c r="J27" s="764"/>
      <c r="K27" s="765"/>
    </row>
    <row r="28" spans="2:11" x14ac:dyDescent="0.3">
      <c r="B28" s="804"/>
      <c r="C28" s="764"/>
      <c r="D28" s="764"/>
      <c r="E28" s="764"/>
      <c r="F28" s="764"/>
      <c r="G28" s="764"/>
      <c r="H28" s="764"/>
      <c r="I28" s="764"/>
      <c r="J28" s="764"/>
      <c r="K28" s="765"/>
    </row>
    <row r="29" spans="2:11" x14ac:dyDescent="0.3">
      <c r="B29" s="804"/>
      <c r="C29" s="764"/>
      <c r="D29" s="764"/>
      <c r="E29" s="764"/>
      <c r="F29" s="764"/>
      <c r="G29" s="764"/>
      <c r="H29" s="764"/>
      <c r="I29" s="764"/>
      <c r="J29" s="764"/>
      <c r="K29" s="765"/>
    </row>
    <row r="30" spans="2:11" x14ac:dyDescent="0.3">
      <c r="B30" s="804"/>
      <c r="C30" s="764"/>
      <c r="D30" s="764"/>
      <c r="E30" s="764"/>
      <c r="F30" s="764"/>
      <c r="G30" s="764"/>
      <c r="H30" s="764"/>
      <c r="I30" s="764"/>
      <c r="J30" s="764"/>
      <c r="K30" s="765"/>
    </row>
    <row r="31" spans="2:11" x14ac:dyDescent="0.3">
      <c r="B31" s="804"/>
      <c r="C31" s="764"/>
      <c r="D31" s="764"/>
      <c r="E31" s="764"/>
      <c r="F31" s="764"/>
      <c r="G31" s="764"/>
      <c r="H31" s="764"/>
      <c r="I31" s="764"/>
      <c r="J31" s="764"/>
      <c r="K31" s="765"/>
    </row>
    <row r="32" spans="2:11" x14ac:dyDescent="0.3">
      <c r="B32" s="804"/>
      <c r="C32" s="764"/>
      <c r="D32" s="764"/>
      <c r="E32" s="764"/>
      <c r="F32" s="764"/>
      <c r="G32" s="764"/>
      <c r="H32" s="764"/>
      <c r="I32" s="764"/>
      <c r="J32" s="764"/>
      <c r="K32" s="765"/>
    </row>
    <row r="33" spans="2:11" x14ac:dyDescent="0.3">
      <c r="B33" s="804"/>
      <c r="C33" s="764"/>
      <c r="D33" s="764"/>
      <c r="E33" s="764"/>
      <c r="F33" s="764"/>
      <c r="G33" s="764"/>
      <c r="H33" s="764"/>
      <c r="I33" s="764"/>
      <c r="J33" s="764"/>
      <c r="K33" s="765"/>
    </row>
    <row r="34" spans="2:11" x14ac:dyDescent="0.3">
      <c r="B34" s="804"/>
      <c r="C34" s="764"/>
      <c r="D34" s="764"/>
      <c r="E34" s="764"/>
      <c r="F34" s="764"/>
      <c r="G34" s="764"/>
      <c r="H34" s="764"/>
      <c r="I34" s="764"/>
      <c r="J34" s="764"/>
      <c r="K34" s="765"/>
    </row>
    <row r="35" spans="2:11" x14ac:dyDescent="0.3">
      <c r="B35" s="804"/>
      <c r="C35" s="764"/>
      <c r="D35" s="764"/>
      <c r="E35" s="764"/>
      <c r="F35" s="764"/>
      <c r="G35" s="764"/>
      <c r="H35" s="764"/>
      <c r="I35" s="764"/>
      <c r="J35" s="764"/>
      <c r="K35" s="765"/>
    </row>
    <row r="36" spans="2:11" x14ac:dyDescent="0.3">
      <c r="B36" s="804"/>
      <c r="C36" s="764"/>
      <c r="D36" s="764"/>
      <c r="E36" s="764"/>
      <c r="F36" s="764"/>
      <c r="G36" s="764"/>
      <c r="H36" s="764"/>
      <c r="I36" s="764"/>
      <c r="J36" s="764"/>
      <c r="K36" s="765"/>
    </row>
    <row r="37" spans="2:11" ht="15" thickBot="1" x14ac:dyDescent="0.35">
      <c r="B37" s="157"/>
      <c r="C37" s="158"/>
      <c r="D37" s="158"/>
      <c r="E37" s="158"/>
      <c r="F37" s="158"/>
      <c r="G37" s="158"/>
      <c r="H37" s="158"/>
      <c r="I37" s="158"/>
      <c r="J37" s="158"/>
      <c r="K37" s="159"/>
    </row>
  </sheetData>
  <mergeCells count="7">
    <mergeCell ref="B18:K36"/>
    <mergeCell ref="K5:K6"/>
    <mergeCell ref="B14:J14"/>
    <mergeCell ref="B5:B6"/>
    <mergeCell ref="C5:C6"/>
    <mergeCell ref="D5:I5"/>
    <mergeCell ref="J5:J6"/>
  </mergeCells>
  <dataValidations count="2">
    <dataValidation type="list" allowBlank="1" showInputMessage="1" showErrorMessage="1" sqref="K15" xr:uid="{00000000-0002-0000-4D00-000000000000}">
      <formula1>$B$29</formula1>
    </dataValidation>
    <dataValidation type="list" allowBlank="1" showInputMessage="1" showErrorMessage="1" sqref="K14" xr:uid="{00000000-0002-0000-4D00-000001000000}">
      <formula1>$B$16</formula1>
    </dataValidation>
  </dataValidations>
  <pageMargins left="0.7" right="0.7" top="0.75" bottom="0.75" header="0.3" footer="0.3"/>
  <pageSetup paperSize="9" scale="90" orientation="landscape" horizontalDpi="0" verticalDpi="0" r:id="rId1"/>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tabColor theme="5"/>
  </sheetPr>
  <dimension ref="B3:F37"/>
  <sheetViews>
    <sheetView showGridLines="0" workbookViewId="0">
      <selection activeCell="F17" sqref="F17"/>
    </sheetView>
  </sheetViews>
  <sheetFormatPr defaultColWidth="9.109375" defaultRowHeight="14.4" x14ac:dyDescent="0.3"/>
  <cols>
    <col min="1" max="1" width="4.44140625" customWidth="1"/>
    <col min="2" max="2" width="5.6640625" customWidth="1"/>
    <col min="3" max="3" width="32.44140625" customWidth="1"/>
    <col min="4" max="4" width="33.33203125" customWidth="1"/>
    <col min="5" max="5" width="17.109375" customWidth="1"/>
    <col min="6" max="6" width="26.44140625" customWidth="1"/>
  </cols>
  <sheetData>
    <row r="3" spans="2:6" x14ac:dyDescent="0.3">
      <c r="B3" s="106" t="s">
        <v>1176</v>
      </c>
    </row>
    <row r="4" spans="2:6" x14ac:dyDescent="0.3">
      <c r="B4" s="106" t="s">
        <v>368</v>
      </c>
    </row>
    <row r="5" spans="2:6" x14ac:dyDescent="0.3">
      <c r="B5" s="106"/>
    </row>
    <row r="6" spans="2:6" x14ac:dyDescent="0.3">
      <c r="B6" s="472" t="s">
        <v>238</v>
      </c>
      <c r="C6" s="472" t="s">
        <v>824</v>
      </c>
      <c r="D6" s="472" t="s">
        <v>823</v>
      </c>
      <c r="E6" s="472" t="s">
        <v>699</v>
      </c>
      <c r="F6" s="472" t="s">
        <v>965</v>
      </c>
    </row>
    <row r="7" spans="2:6" x14ac:dyDescent="0.3">
      <c r="B7" s="6">
        <v>1</v>
      </c>
      <c r="C7" s="8"/>
      <c r="D7" s="8"/>
      <c r="E7" s="8"/>
      <c r="F7" s="8"/>
    </row>
    <row r="8" spans="2:6" x14ac:dyDescent="0.3">
      <c r="B8" s="6">
        <v>2</v>
      </c>
      <c r="C8" s="8"/>
      <c r="D8" s="8"/>
      <c r="E8" s="8"/>
      <c r="F8" s="8"/>
    </row>
    <row r="9" spans="2:6" x14ac:dyDescent="0.3">
      <c r="B9" s="6">
        <v>3</v>
      </c>
      <c r="C9" s="8"/>
      <c r="D9" s="8"/>
      <c r="E9" s="8"/>
      <c r="F9" s="8"/>
    </row>
    <row r="10" spans="2:6" x14ac:dyDescent="0.3">
      <c r="B10" s="6">
        <v>4</v>
      </c>
      <c r="C10" s="8"/>
      <c r="D10" s="8"/>
      <c r="E10" s="8"/>
      <c r="F10" s="8"/>
    </row>
    <row r="11" spans="2:6" x14ac:dyDescent="0.3">
      <c r="B11" s="6">
        <v>5</v>
      </c>
      <c r="C11" s="8"/>
      <c r="D11" s="8"/>
      <c r="E11" s="8"/>
      <c r="F11" s="8"/>
    </row>
    <row r="12" spans="2:6" x14ac:dyDescent="0.3">
      <c r="B12" s="6" t="s">
        <v>688</v>
      </c>
      <c r="C12" s="8"/>
      <c r="D12" s="8"/>
      <c r="E12" s="8"/>
      <c r="F12" s="8"/>
    </row>
    <row r="13" spans="2:6" x14ac:dyDescent="0.3">
      <c r="B13" s="972" t="s">
        <v>964</v>
      </c>
      <c r="C13" s="972"/>
      <c r="D13" s="972"/>
      <c r="E13" s="972"/>
      <c r="F13" s="329"/>
    </row>
    <row r="14" spans="2:6" x14ac:dyDescent="0.3">
      <c r="B14" s="972" t="s">
        <v>966</v>
      </c>
      <c r="C14" s="972"/>
      <c r="D14" s="972"/>
      <c r="E14" s="972"/>
      <c r="F14" s="329"/>
    </row>
    <row r="15" spans="2:6" x14ac:dyDescent="0.3">
      <c r="B15" s="972" t="s">
        <v>967</v>
      </c>
      <c r="C15" s="972"/>
      <c r="D15" s="972"/>
      <c r="E15" s="972"/>
      <c r="F15" s="329"/>
    </row>
    <row r="16" spans="2:6" x14ac:dyDescent="0.3">
      <c r="B16" s="972" t="s">
        <v>968</v>
      </c>
      <c r="C16" s="972"/>
      <c r="D16" s="972"/>
      <c r="E16" s="972"/>
      <c r="F16" s="329"/>
    </row>
    <row r="17" spans="2:6" ht="15" customHeight="1" x14ac:dyDescent="0.3">
      <c r="B17" s="967" t="s">
        <v>1168</v>
      </c>
      <c r="C17" s="968"/>
      <c r="D17" s="968"/>
      <c r="E17" s="968"/>
      <c r="F17" s="308"/>
    </row>
    <row r="18" spans="2:6" ht="15" customHeight="1" thickBot="1" x14ac:dyDescent="0.35">
      <c r="B18" s="341"/>
      <c r="C18" s="341"/>
      <c r="D18" s="341"/>
      <c r="E18" s="341"/>
      <c r="F18" s="342"/>
    </row>
    <row r="19" spans="2:6" ht="15" hidden="1" thickBot="1" x14ac:dyDescent="0.35">
      <c r="B19" t="s">
        <v>286</v>
      </c>
    </row>
    <row r="20" spans="2:6" x14ac:dyDescent="0.3">
      <c r="B20" s="230" t="s">
        <v>697</v>
      </c>
      <c r="C20" s="153"/>
      <c r="D20" s="153"/>
      <c r="E20" s="153"/>
      <c r="F20" s="154"/>
    </row>
    <row r="21" spans="2:6" x14ac:dyDescent="0.3">
      <c r="B21" s="804"/>
      <c r="C21" s="764"/>
      <c r="D21" s="764"/>
      <c r="E21" s="764"/>
      <c r="F21" s="765"/>
    </row>
    <row r="22" spans="2:6" x14ac:dyDescent="0.3">
      <c r="B22" s="804"/>
      <c r="C22" s="764"/>
      <c r="D22" s="764"/>
      <c r="E22" s="764"/>
      <c r="F22" s="765"/>
    </row>
    <row r="23" spans="2:6" x14ac:dyDescent="0.3">
      <c r="B23" s="804"/>
      <c r="C23" s="764"/>
      <c r="D23" s="764"/>
      <c r="E23" s="764"/>
      <c r="F23" s="765"/>
    </row>
    <row r="24" spans="2:6" x14ac:dyDescent="0.3">
      <c r="B24" s="804"/>
      <c r="C24" s="764"/>
      <c r="D24" s="764"/>
      <c r="E24" s="764"/>
      <c r="F24" s="765"/>
    </row>
    <row r="25" spans="2:6" x14ac:dyDescent="0.3">
      <c r="B25" s="804"/>
      <c r="C25" s="764"/>
      <c r="D25" s="764"/>
      <c r="E25" s="764"/>
      <c r="F25" s="765"/>
    </row>
    <row r="26" spans="2:6" x14ac:dyDescent="0.3">
      <c r="B26" s="804"/>
      <c r="C26" s="764"/>
      <c r="D26" s="764"/>
      <c r="E26" s="764"/>
      <c r="F26" s="765"/>
    </row>
    <row r="27" spans="2:6" x14ac:dyDescent="0.3">
      <c r="B27" s="804"/>
      <c r="C27" s="764"/>
      <c r="D27" s="764"/>
      <c r="E27" s="764"/>
      <c r="F27" s="765"/>
    </row>
    <row r="28" spans="2:6" x14ac:dyDescent="0.3">
      <c r="B28" s="804"/>
      <c r="C28" s="764"/>
      <c r="D28" s="764"/>
      <c r="E28" s="764"/>
      <c r="F28" s="765"/>
    </row>
    <row r="29" spans="2:6" x14ac:dyDescent="0.3">
      <c r="B29" s="804"/>
      <c r="C29" s="764"/>
      <c r="D29" s="764"/>
      <c r="E29" s="764"/>
      <c r="F29" s="765"/>
    </row>
    <row r="30" spans="2:6" x14ac:dyDescent="0.3">
      <c r="B30" s="804"/>
      <c r="C30" s="764"/>
      <c r="D30" s="764"/>
      <c r="E30" s="764"/>
      <c r="F30" s="765"/>
    </row>
    <row r="31" spans="2:6" x14ac:dyDescent="0.3">
      <c r="B31" s="804"/>
      <c r="C31" s="764"/>
      <c r="D31" s="764"/>
      <c r="E31" s="764"/>
      <c r="F31" s="765"/>
    </row>
    <row r="32" spans="2:6" x14ac:dyDescent="0.3">
      <c r="B32" s="804"/>
      <c r="C32" s="764"/>
      <c r="D32" s="764"/>
      <c r="E32" s="764"/>
      <c r="F32" s="765"/>
    </row>
    <row r="33" spans="2:6" x14ac:dyDescent="0.3">
      <c r="B33" s="804"/>
      <c r="C33" s="764"/>
      <c r="D33" s="764"/>
      <c r="E33" s="764"/>
      <c r="F33" s="765"/>
    </row>
    <row r="34" spans="2:6" x14ac:dyDescent="0.3">
      <c r="B34" s="804"/>
      <c r="C34" s="764"/>
      <c r="D34" s="764"/>
      <c r="E34" s="764"/>
      <c r="F34" s="765"/>
    </row>
    <row r="35" spans="2:6" x14ac:dyDescent="0.3">
      <c r="B35" s="804"/>
      <c r="C35" s="764"/>
      <c r="D35" s="764"/>
      <c r="E35" s="764"/>
      <c r="F35" s="765"/>
    </row>
    <row r="36" spans="2:6" x14ac:dyDescent="0.3">
      <c r="B36" s="804"/>
      <c r="C36" s="764"/>
      <c r="D36" s="764"/>
      <c r="E36" s="764"/>
      <c r="F36" s="765"/>
    </row>
    <row r="37" spans="2:6" ht="15" thickBot="1" x14ac:dyDescent="0.35">
      <c r="B37" s="805"/>
      <c r="C37" s="755"/>
      <c r="D37" s="755"/>
      <c r="E37" s="755"/>
      <c r="F37" s="756"/>
    </row>
  </sheetData>
  <mergeCells count="6">
    <mergeCell ref="B21:F37"/>
    <mergeCell ref="B13:E13"/>
    <mergeCell ref="B14:E14"/>
    <mergeCell ref="B15:E15"/>
    <mergeCell ref="B16:E16"/>
    <mergeCell ref="B17:E17"/>
  </mergeCells>
  <dataValidations count="1">
    <dataValidation type="list" allowBlank="1" showInputMessage="1" showErrorMessage="1" sqref="F17" xr:uid="{00000000-0002-0000-4E00-000000000000}">
      <formula1>$B$19</formula1>
    </dataValidation>
  </dataValidations>
  <pageMargins left="0.7" right="0.7" top="0.75" bottom="0.75" header="0.3" footer="0.3"/>
  <pageSetup paperSize="9" scale="95" orientation="landscape"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B2:O23"/>
  <sheetViews>
    <sheetView showGridLines="0" workbookViewId="0"/>
  </sheetViews>
  <sheetFormatPr defaultRowHeight="14.4" x14ac:dyDescent="0.3"/>
  <cols>
    <col min="1" max="1" width="13.33203125" customWidth="1"/>
    <col min="12" max="12" width="2.88671875" customWidth="1"/>
  </cols>
  <sheetData>
    <row r="2" spans="2:15" ht="15" thickBot="1" x14ac:dyDescent="0.35"/>
    <row r="3" spans="2:15" ht="15" customHeight="1" x14ac:dyDescent="0.3">
      <c r="B3" s="282"/>
      <c r="C3" s="283"/>
      <c r="D3" s="283"/>
      <c r="E3" s="283"/>
      <c r="F3" s="283"/>
      <c r="G3" s="283"/>
      <c r="H3" s="283"/>
      <c r="I3" s="283"/>
      <c r="J3" s="283"/>
      <c r="K3" s="283"/>
      <c r="L3" s="283"/>
      <c r="M3" s="283"/>
      <c r="N3" s="283"/>
      <c r="O3" s="284"/>
    </row>
    <row r="4" spans="2:15" ht="15" customHeight="1" x14ac:dyDescent="0.3">
      <c r="B4" s="285"/>
      <c r="C4" s="286"/>
      <c r="D4" s="286"/>
      <c r="E4" s="286"/>
      <c r="F4" s="286"/>
      <c r="G4" s="286"/>
      <c r="H4" s="286"/>
      <c r="I4" s="286"/>
      <c r="J4" s="286"/>
      <c r="K4" s="286"/>
      <c r="L4" s="286"/>
      <c r="M4" s="286"/>
      <c r="N4" s="286"/>
      <c r="O4" s="287"/>
    </row>
    <row r="5" spans="2:15" ht="18.75" customHeight="1" x14ac:dyDescent="0.3">
      <c r="B5" s="285"/>
      <c r="C5" s="768" t="s">
        <v>248</v>
      </c>
      <c r="D5" s="768"/>
      <c r="E5" s="768"/>
      <c r="F5" s="768"/>
      <c r="G5" s="768"/>
      <c r="H5" s="768"/>
      <c r="I5" s="768"/>
      <c r="J5" s="768"/>
      <c r="K5" s="768"/>
      <c r="L5" s="768"/>
      <c r="M5" s="768"/>
      <c r="N5" s="286"/>
      <c r="O5" s="287"/>
    </row>
    <row r="6" spans="2:15" ht="15" customHeight="1" x14ac:dyDescent="0.3">
      <c r="B6" s="285"/>
      <c r="C6" s="768"/>
      <c r="D6" s="768"/>
      <c r="E6" s="768"/>
      <c r="F6" s="768"/>
      <c r="G6" s="768"/>
      <c r="H6" s="768"/>
      <c r="I6" s="768"/>
      <c r="J6" s="768"/>
      <c r="K6" s="768"/>
      <c r="L6" s="768"/>
      <c r="M6" s="768"/>
      <c r="N6" s="286"/>
      <c r="O6" s="287"/>
    </row>
    <row r="7" spans="2:15" ht="15" customHeight="1" x14ac:dyDescent="0.3">
      <c r="B7" s="285"/>
      <c r="C7" s="286"/>
      <c r="D7" s="286"/>
      <c r="E7" s="286"/>
      <c r="F7" s="286"/>
      <c r="G7" s="286"/>
      <c r="H7" s="286"/>
      <c r="I7" s="286"/>
      <c r="J7" s="286"/>
      <c r="K7" s="286"/>
      <c r="L7" s="286"/>
      <c r="M7" s="286"/>
      <c r="N7" s="286"/>
      <c r="O7" s="287"/>
    </row>
    <row r="8" spans="2:15" ht="15" customHeight="1" x14ac:dyDescent="0.3">
      <c r="B8" s="285"/>
      <c r="C8" s="286"/>
      <c r="D8" s="286"/>
      <c r="E8" s="286"/>
      <c r="F8" s="286"/>
      <c r="G8" s="286"/>
      <c r="H8" s="286"/>
      <c r="I8" s="286"/>
      <c r="J8" s="286"/>
      <c r="K8" s="286"/>
      <c r="L8" s="286"/>
      <c r="M8" s="286"/>
      <c r="N8" s="286"/>
      <c r="O8" s="287"/>
    </row>
    <row r="9" spans="2:15" ht="15" customHeight="1" x14ac:dyDescent="0.3">
      <c r="B9" s="285"/>
      <c r="C9" s="286"/>
      <c r="D9" s="286"/>
      <c r="E9" s="286"/>
      <c r="F9" s="286"/>
      <c r="G9" s="286"/>
      <c r="H9" s="286"/>
      <c r="I9" s="286"/>
      <c r="J9" s="286"/>
      <c r="K9" s="286"/>
      <c r="L9" s="286"/>
      <c r="M9" s="286"/>
      <c r="N9" s="286"/>
      <c r="O9" s="287"/>
    </row>
    <row r="10" spans="2:15" ht="15" customHeight="1" x14ac:dyDescent="0.3">
      <c r="B10" s="285"/>
      <c r="C10" s="286"/>
      <c r="D10" s="286"/>
      <c r="E10" s="286"/>
      <c r="F10" s="286"/>
      <c r="G10" s="286"/>
      <c r="H10" s="286"/>
      <c r="I10" s="286"/>
      <c r="J10" s="286"/>
      <c r="K10" s="286"/>
      <c r="L10" s="286"/>
      <c r="M10" s="286"/>
      <c r="N10" s="286"/>
      <c r="O10" s="287"/>
    </row>
    <row r="11" spans="2:15" ht="15" customHeight="1" x14ac:dyDescent="0.3">
      <c r="B11" s="285"/>
      <c r="C11" s="286"/>
      <c r="D11" s="286"/>
      <c r="E11" s="286"/>
      <c r="F11" s="286"/>
      <c r="G11" s="286"/>
      <c r="H11" s="286"/>
      <c r="I11" s="286"/>
      <c r="J11" s="286"/>
      <c r="K11" s="286"/>
      <c r="L11" s="286"/>
      <c r="M11" s="286"/>
      <c r="N11" s="286"/>
      <c r="O11" s="287"/>
    </row>
    <row r="12" spans="2:15" ht="15" customHeight="1" x14ac:dyDescent="0.3">
      <c r="B12" s="285"/>
      <c r="C12" s="286"/>
      <c r="D12" s="286"/>
      <c r="E12" s="286"/>
      <c r="F12" s="286"/>
      <c r="G12" s="286"/>
      <c r="H12" s="286"/>
      <c r="I12" s="286"/>
      <c r="J12" s="286"/>
      <c r="K12" s="286"/>
      <c r="L12" s="286"/>
      <c r="M12" s="286"/>
      <c r="N12" s="286"/>
      <c r="O12" s="287"/>
    </row>
    <row r="13" spans="2:15" ht="15" customHeight="1" x14ac:dyDescent="0.3">
      <c r="B13" s="285"/>
      <c r="C13" s="286"/>
      <c r="D13" s="286"/>
      <c r="E13" s="286"/>
      <c r="F13" s="286"/>
      <c r="G13" s="286"/>
      <c r="H13" s="286"/>
      <c r="I13" s="286"/>
      <c r="J13" s="286"/>
      <c r="K13" s="286"/>
      <c r="L13" s="286"/>
      <c r="M13" s="286"/>
      <c r="N13" s="286"/>
      <c r="O13" s="287"/>
    </row>
    <row r="14" spans="2:15" ht="15" customHeight="1" x14ac:dyDescent="0.3">
      <c r="B14" s="285"/>
      <c r="C14" s="286"/>
      <c r="D14" s="286"/>
      <c r="E14" s="286"/>
      <c r="F14" s="286"/>
      <c r="G14" s="286"/>
      <c r="H14" s="286"/>
      <c r="I14" s="286"/>
      <c r="J14" s="286"/>
      <c r="K14" s="286"/>
      <c r="L14" s="286"/>
      <c r="M14" s="286"/>
      <c r="N14" s="286"/>
      <c r="O14" s="287"/>
    </row>
    <row r="15" spans="2:15" ht="15" customHeight="1" x14ac:dyDescent="0.3">
      <c r="B15" s="285"/>
      <c r="C15" s="286"/>
      <c r="D15" s="286"/>
      <c r="E15" s="286"/>
      <c r="F15" s="286"/>
      <c r="G15" s="286"/>
      <c r="H15" s="286"/>
      <c r="I15" s="286"/>
      <c r="J15" s="286"/>
      <c r="K15" s="286"/>
      <c r="L15" s="286"/>
      <c r="M15" s="286"/>
      <c r="N15" s="286"/>
      <c r="O15" s="287"/>
    </row>
    <row r="16" spans="2:15" ht="15" customHeight="1" x14ac:dyDescent="0.3">
      <c r="B16" s="285"/>
      <c r="C16" s="286"/>
      <c r="D16" s="286"/>
      <c r="E16" s="286"/>
      <c r="F16" s="286"/>
      <c r="G16" s="286"/>
      <c r="H16" s="286"/>
      <c r="I16" s="286"/>
      <c r="J16" s="286"/>
      <c r="K16" s="286"/>
      <c r="L16" s="286"/>
      <c r="M16" s="286"/>
      <c r="N16" s="286"/>
      <c r="O16" s="287"/>
    </row>
    <row r="17" spans="2:15" ht="15" customHeight="1" x14ac:dyDescent="0.3">
      <c r="B17" s="285"/>
      <c r="C17" s="286"/>
      <c r="D17" s="286"/>
      <c r="E17" s="286"/>
      <c r="F17" s="286"/>
      <c r="G17" s="286"/>
      <c r="H17" s="286"/>
      <c r="I17" s="286"/>
      <c r="J17" s="286"/>
      <c r="K17" s="286"/>
      <c r="L17" s="286"/>
      <c r="M17" s="286"/>
      <c r="N17" s="286"/>
      <c r="O17" s="287"/>
    </row>
    <row r="18" spans="2:15" ht="15" customHeight="1" x14ac:dyDescent="0.3">
      <c r="B18" s="285"/>
      <c r="C18" s="286"/>
      <c r="D18" s="286"/>
      <c r="E18" s="286"/>
      <c r="F18" s="286"/>
      <c r="G18" s="286"/>
      <c r="H18" s="286"/>
      <c r="I18" s="286"/>
      <c r="J18" s="286"/>
      <c r="K18" s="286"/>
      <c r="L18" s="286"/>
      <c r="M18" s="286"/>
      <c r="N18" s="286"/>
      <c r="O18" s="287"/>
    </row>
    <row r="19" spans="2:15" ht="15" customHeight="1" x14ac:dyDescent="0.3">
      <c r="B19" s="285"/>
      <c r="C19" s="286"/>
      <c r="D19" s="286"/>
      <c r="E19" s="286"/>
      <c r="F19" s="286"/>
      <c r="G19" s="286"/>
      <c r="H19" s="286"/>
      <c r="I19" s="286"/>
      <c r="J19" s="286"/>
      <c r="K19" s="286"/>
      <c r="L19" s="286"/>
      <c r="M19" s="286"/>
      <c r="N19" s="286"/>
      <c r="O19" s="287"/>
    </row>
    <row r="20" spans="2:15" ht="15" customHeight="1" x14ac:dyDescent="0.3">
      <c r="B20" s="285"/>
      <c r="C20" s="286"/>
      <c r="D20" s="286"/>
      <c r="E20" s="286"/>
      <c r="F20" s="286"/>
      <c r="G20" s="286"/>
      <c r="H20" s="286"/>
      <c r="I20" s="286"/>
      <c r="J20" s="286"/>
      <c r="K20" s="286"/>
      <c r="L20" s="286"/>
      <c r="M20" s="286"/>
      <c r="N20" s="286"/>
      <c r="O20" s="287"/>
    </row>
    <row r="21" spans="2:15" ht="15" customHeight="1" x14ac:dyDescent="0.3">
      <c r="B21" s="285"/>
      <c r="C21" s="286"/>
      <c r="D21" s="286"/>
      <c r="E21" s="286"/>
      <c r="F21" s="286"/>
      <c r="G21" s="286"/>
      <c r="H21" s="286"/>
      <c r="I21" s="286"/>
      <c r="J21" s="286"/>
      <c r="K21" s="286"/>
      <c r="L21" s="286"/>
      <c r="M21" s="286"/>
      <c r="N21" s="286"/>
      <c r="O21" s="287"/>
    </row>
    <row r="22" spans="2:15" ht="15" customHeight="1" x14ac:dyDescent="0.3">
      <c r="B22" s="285"/>
      <c r="C22" s="286"/>
      <c r="D22" s="286"/>
      <c r="E22" s="286"/>
      <c r="F22" s="286"/>
      <c r="G22" s="286"/>
      <c r="H22" s="286"/>
      <c r="I22" s="286"/>
      <c r="J22" s="286"/>
      <c r="K22" s="286"/>
      <c r="L22" s="286"/>
      <c r="M22" s="286"/>
      <c r="N22" s="286"/>
      <c r="O22" s="287"/>
    </row>
    <row r="23" spans="2:15" ht="15" customHeight="1" thickBot="1" x14ac:dyDescent="0.35">
      <c r="B23" s="288"/>
      <c r="C23" s="289"/>
      <c r="D23" s="289"/>
      <c r="E23" s="289"/>
      <c r="F23" s="289"/>
      <c r="G23" s="289"/>
      <c r="H23" s="289"/>
      <c r="I23" s="289"/>
      <c r="J23" s="289"/>
      <c r="K23" s="289"/>
      <c r="L23" s="289"/>
      <c r="M23" s="289"/>
      <c r="N23" s="289"/>
      <c r="O23" s="290"/>
    </row>
  </sheetData>
  <mergeCells count="1">
    <mergeCell ref="C5:M6"/>
  </mergeCells>
  <pageMargins left="0.7" right="0.7" top="0.75" bottom="0.75" header="0.3" footer="0.3"/>
  <pageSetup paperSize="9" scale="80" orientation="landscape" horizontalDpi="0" verticalDpi="0" r:id="rId1"/>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tabColor theme="5"/>
  </sheetPr>
  <dimension ref="B3:I49"/>
  <sheetViews>
    <sheetView showGridLines="0" workbookViewId="0">
      <selection activeCell="G16" sqref="G16"/>
    </sheetView>
  </sheetViews>
  <sheetFormatPr defaultColWidth="9.109375" defaultRowHeight="14.4" x14ac:dyDescent="0.3"/>
  <cols>
    <col min="2" max="2" width="23.44140625" customWidth="1"/>
    <col min="3" max="3" width="14.5546875" bestFit="1" customWidth="1"/>
    <col min="4" max="4" width="27.33203125" bestFit="1" customWidth="1"/>
    <col min="5" max="5" width="19.5546875" customWidth="1"/>
    <col min="6" max="6" width="16.109375" customWidth="1"/>
    <col min="7" max="7" width="20.5546875" customWidth="1"/>
    <col min="8" max="8" width="17.33203125" customWidth="1"/>
  </cols>
  <sheetData>
    <row r="3" spans="2:8" x14ac:dyDescent="0.3">
      <c r="B3" s="106" t="s">
        <v>969</v>
      </c>
      <c r="C3" s="76"/>
      <c r="D3" s="76"/>
      <c r="E3" s="76"/>
      <c r="F3" s="4"/>
      <c r="G3" s="4"/>
      <c r="H3" s="4"/>
    </row>
    <row r="4" spans="2:8" x14ac:dyDescent="0.3">
      <c r="B4" s="76"/>
      <c r="C4" s="76"/>
      <c r="D4" s="76"/>
      <c r="E4" s="76"/>
      <c r="F4" s="4"/>
      <c r="G4" s="4"/>
      <c r="H4" s="4"/>
    </row>
    <row r="5" spans="2:8" x14ac:dyDescent="0.3">
      <c r="B5" s="127" t="s">
        <v>970</v>
      </c>
      <c r="C5" s="76"/>
      <c r="D5" s="76"/>
      <c r="E5" s="76"/>
      <c r="F5" s="4"/>
      <c r="G5" s="4"/>
      <c r="H5" s="4"/>
    </row>
    <row r="6" spans="2:8" ht="30.75" customHeight="1" x14ac:dyDescent="0.3">
      <c r="B6" s="757" t="s">
        <v>925</v>
      </c>
      <c r="C6" s="757" t="s">
        <v>926</v>
      </c>
      <c r="D6" s="757" t="s">
        <v>971</v>
      </c>
      <c r="E6" s="757" t="s">
        <v>972</v>
      </c>
      <c r="F6" s="757"/>
      <c r="G6" s="757"/>
      <c r="H6" s="4"/>
    </row>
    <row r="7" spans="2:8" ht="15" customHeight="1" x14ac:dyDescent="0.3">
      <c r="B7" s="757"/>
      <c r="C7" s="757"/>
      <c r="D7" s="757"/>
      <c r="E7" s="327" t="s">
        <v>973</v>
      </c>
      <c r="F7" s="327" t="s">
        <v>1174</v>
      </c>
      <c r="G7" s="327" t="s">
        <v>974</v>
      </c>
      <c r="H7" s="4"/>
    </row>
    <row r="8" spans="2:8" x14ac:dyDescent="0.3">
      <c r="B8" s="400">
        <v>1</v>
      </c>
      <c r="C8" s="400">
        <v>2</v>
      </c>
      <c r="D8" s="400">
        <v>3</v>
      </c>
      <c r="E8" s="400">
        <v>4</v>
      </c>
      <c r="F8" s="400">
        <v>5</v>
      </c>
      <c r="G8" s="400">
        <v>6</v>
      </c>
      <c r="H8" s="4"/>
    </row>
    <row r="9" spans="2:8" x14ac:dyDescent="0.3">
      <c r="B9" s="6" t="s">
        <v>354</v>
      </c>
      <c r="C9" s="6"/>
      <c r="D9" s="6"/>
      <c r="E9" s="6"/>
      <c r="F9" s="6"/>
      <c r="G9" s="6"/>
      <c r="H9" s="4"/>
    </row>
    <row r="10" spans="2:8" x14ac:dyDescent="0.3">
      <c r="B10" s="6" t="s">
        <v>353</v>
      </c>
      <c r="C10" s="6"/>
      <c r="D10" s="6"/>
      <c r="E10" s="6"/>
      <c r="F10" s="6"/>
      <c r="G10" s="6"/>
      <c r="H10" s="4"/>
    </row>
    <row r="11" spans="2:8" x14ac:dyDescent="0.3">
      <c r="B11" s="6" t="s">
        <v>352</v>
      </c>
      <c r="C11" s="6"/>
      <c r="D11" s="6"/>
      <c r="E11" s="6"/>
      <c r="F11" s="6"/>
      <c r="G11" s="6"/>
      <c r="H11" s="4"/>
    </row>
    <row r="12" spans="2:8" x14ac:dyDescent="0.3">
      <c r="B12" s="6" t="s">
        <v>351</v>
      </c>
      <c r="C12" s="6"/>
      <c r="D12" s="6"/>
      <c r="E12" s="6"/>
      <c r="F12" s="6"/>
      <c r="G12" s="6"/>
      <c r="H12" s="4"/>
    </row>
    <row r="13" spans="2:8" x14ac:dyDescent="0.3">
      <c r="B13" s="6" t="s">
        <v>350</v>
      </c>
      <c r="C13" s="6"/>
      <c r="D13" s="6"/>
      <c r="E13" s="6"/>
      <c r="F13" s="6"/>
      <c r="G13" s="6"/>
      <c r="H13" s="4"/>
    </row>
    <row r="14" spans="2:8" x14ac:dyDescent="0.3">
      <c r="B14" s="6" t="s">
        <v>349</v>
      </c>
      <c r="C14" s="6"/>
      <c r="D14" s="6"/>
      <c r="E14" s="6"/>
      <c r="F14" s="6"/>
      <c r="G14" s="6"/>
      <c r="H14" s="4"/>
    </row>
    <row r="15" spans="2:8" x14ac:dyDescent="0.3">
      <c r="B15" s="308" t="s">
        <v>348</v>
      </c>
      <c r="C15" s="308">
        <f>SUM(C9:C14)</f>
        <v>0</v>
      </c>
      <c r="D15" s="308">
        <f>SUM(D9:D14)</f>
        <v>0</v>
      </c>
      <c r="E15" s="308">
        <f>SUM(E9:E14)</f>
        <v>0</v>
      </c>
      <c r="F15" s="308">
        <f>SUM(F9:F14)</f>
        <v>0</v>
      </c>
      <c r="G15" s="308">
        <f>SUM(G9:G14)</f>
        <v>0</v>
      </c>
      <c r="H15" s="4"/>
    </row>
    <row r="16" spans="2:8" ht="14.25" customHeight="1" x14ac:dyDescent="0.3">
      <c r="B16" s="967" t="s">
        <v>1168</v>
      </c>
      <c r="C16" s="968"/>
      <c r="D16" s="968"/>
      <c r="E16" s="968"/>
      <c r="F16" s="976"/>
      <c r="G16" s="8"/>
    </row>
    <row r="18" spans="2:8" x14ac:dyDescent="0.3">
      <c r="B18" s="127" t="s">
        <v>975</v>
      </c>
      <c r="C18" s="76"/>
      <c r="D18" s="76"/>
      <c r="E18" s="76"/>
      <c r="F18" s="4"/>
      <c r="G18" s="4"/>
      <c r="H18" s="4"/>
    </row>
    <row r="19" spans="2:8" ht="33.75" customHeight="1" x14ac:dyDescent="0.3">
      <c r="B19" s="757" t="s">
        <v>925</v>
      </c>
      <c r="C19" s="757" t="s">
        <v>926</v>
      </c>
      <c r="D19" s="757" t="s">
        <v>971</v>
      </c>
      <c r="E19" s="757" t="s">
        <v>976</v>
      </c>
      <c r="F19" s="757" t="s">
        <v>972</v>
      </c>
      <c r="G19" s="757"/>
      <c r="H19" s="757"/>
    </row>
    <row r="20" spans="2:8" x14ac:dyDescent="0.3">
      <c r="B20" s="757"/>
      <c r="C20" s="757"/>
      <c r="D20" s="757"/>
      <c r="E20" s="757"/>
      <c r="F20" s="327" t="s">
        <v>977</v>
      </c>
      <c r="G20" s="327" t="s">
        <v>1175</v>
      </c>
      <c r="H20" s="327" t="s">
        <v>978</v>
      </c>
    </row>
    <row r="21" spans="2:8" x14ac:dyDescent="0.3">
      <c r="B21" s="328">
        <v>1</v>
      </c>
      <c r="C21" s="328">
        <v>2</v>
      </c>
      <c r="D21" s="328">
        <v>3</v>
      </c>
      <c r="E21" s="328">
        <v>4</v>
      </c>
      <c r="F21" s="328">
        <v>5</v>
      </c>
      <c r="G21" s="328">
        <v>6</v>
      </c>
      <c r="H21" s="328">
        <v>7</v>
      </c>
    </row>
    <row r="22" spans="2:8" x14ac:dyDescent="0.3">
      <c r="B22" s="6" t="s">
        <v>354</v>
      </c>
      <c r="C22" s="6"/>
      <c r="D22" s="6"/>
      <c r="E22" s="6"/>
      <c r="F22" s="6"/>
      <c r="G22" s="6"/>
      <c r="H22" s="6"/>
    </row>
    <row r="23" spans="2:8" x14ac:dyDescent="0.3">
      <c r="B23" s="6" t="s">
        <v>353</v>
      </c>
      <c r="C23" s="6"/>
      <c r="D23" s="6"/>
      <c r="E23" s="6"/>
      <c r="F23" s="6"/>
      <c r="G23" s="6"/>
      <c r="H23" s="6"/>
    </row>
    <row r="24" spans="2:8" x14ac:dyDescent="0.3">
      <c r="B24" s="6" t="s">
        <v>352</v>
      </c>
      <c r="C24" s="6"/>
      <c r="D24" s="6"/>
      <c r="E24" s="6"/>
      <c r="F24" s="6"/>
      <c r="G24" s="6"/>
      <c r="H24" s="6"/>
    </row>
    <row r="25" spans="2:8" x14ac:dyDescent="0.3">
      <c r="B25" s="6" t="s">
        <v>351</v>
      </c>
      <c r="C25" s="6"/>
      <c r="D25" s="6"/>
      <c r="E25" s="6"/>
      <c r="F25" s="6"/>
      <c r="G25" s="6"/>
      <c r="H25" s="6"/>
    </row>
    <row r="26" spans="2:8" x14ac:dyDescent="0.3">
      <c r="B26" s="6" t="s">
        <v>350</v>
      </c>
      <c r="C26" s="6"/>
      <c r="D26" s="6"/>
      <c r="E26" s="6"/>
      <c r="F26" s="6"/>
      <c r="G26" s="6"/>
      <c r="H26" s="6"/>
    </row>
    <row r="27" spans="2:8" x14ac:dyDescent="0.3">
      <c r="B27" s="6" t="s">
        <v>349</v>
      </c>
      <c r="C27" s="6"/>
      <c r="D27" s="6"/>
      <c r="E27" s="6"/>
      <c r="F27" s="6"/>
      <c r="G27" s="6"/>
      <c r="H27" s="6"/>
    </row>
    <row r="28" spans="2:8" x14ac:dyDescent="0.3">
      <c r="B28" s="308" t="s">
        <v>348</v>
      </c>
      <c r="C28" s="308">
        <f t="shared" ref="C28:H28" si="0">SUM(C22:C27)</f>
        <v>0</v>
      </c>
      <c r="D28" s="308">
        <f t="shared" si="0"/>
        <v>0</v>
      </c>
      <c r="E28" s="308">
        <f t="shared" si="0"/>
        <v>0</v>
      </c>
      <c r="F28" s="308">
        <f t="shared" si="0"/>
        <v>0</v>
      </c>
      <c r="G28" s="308">
        <f t="shared" si="0"/>
        <v>0</v>
      </c>
      <c r="H28" s="308">
        <f t="shared" si="0"/>
        <v>0</v>
      </c>
    </row>
    <row r="29" spans="2:8" ht="15" customHeight="1" x14ac:dyDescent="0.3">
      <c r="B29" s="973" t="s">
        <v>1168</v>
      </c>
      <c r="C29" s="974"/>
      <c r="D29" s="974"/>
      <c r="E29" s="974"/>
      <c r="F29" s="974"/>
      <c r="G29" s="975"/>
      <c r="H29" s="8"/>
    </row>
    <row r="30" spans="2:8" ht="15" thickBot="1" x14ac:dyDescent="0.35"/>
    <row r="31" spans="2:8" ht="15" hidden="1" thickBot="1" x14ac:dyDescent="0.35">
      <c r="B31" t="s">
        <v>286</v>
      </c>
    </row>
    <row r="32" spans="2:8" x14ac:dyDescent="0.3">
      <c r="B32" s="230" t="s">
        <v>697</v>
      </c>
      <c r="C32" s="153"/>
      <c r="D32" s="153"/>
      <c r="E32" s="153"/>
      <c r="F32" s="153"/>
      <c r="G32" s="153"/>
      <c r="H32" s="154"/>
    </row>
    <row r="33" spans="2:9" x14ac:dyDescent="0.3">
      <c r="B33" s="804"/>
      <c r="C33" s="764"/>
      <c r="D33" s="764"/>
      <c r="E33" s="764"/>
      <c r="F33" s="764"/>
      <c r="G33" s="764"/>
      <c r="H33" s="765"/>
      <c r="I33" s="167"/>
    </row>
    <row r="34" spans="2:9" x14ac:dyDescent="0.3">
      <c r="B34" s="804"/>
      <c r="C34" s="764"/>
      <c r="D34" s="764"/>
      <c r="E34" s="764"/>
      <c r="F34" s="764"/>
      <c r="G34" s="764"/>
      <c r="H34" s="765"/>
    </row>
    <row r="35" spans="2:9" x14ac:dyDescent="0.3">
      <c r="B35" s="804"/>
      <c r="C35" s="764"/>
      <c r="D35" s="764"/>
      <c r="E35" s="764"/>
      <c r="F35" s="764"/>
      <c r="G35" s="764"/>
      <c r="H35" s="765"/>
    </row>
    <row r="36" spans="2:9" x14ac:dyDescent="0.3">
      <c r="B36" s="804"/>
      <c r="C36" s="764"/>
      <c r="D36" s="764"/>
      <c r="E36" s="764"/>
      <c r="F36" s="764"/>
      <c r="G36" s="764"/>
      <c r="H36" s="765"/>
    </row>
    <row r="37" spans="2:9" x14ac:dyDescent="0.3">
      <c r="B37" s="804"/>
      <c r="C37" s="764"/>
      <c r="D37" s="764"/>
      <c r="E37" s="764"/>
      <c r="F37" s="764"/>
      <c r="G37" s="764"/>
      <c r="H37" s="765"/>
    </row>
    <row r="38" spans="2:9" x14ac:dyDescent="0.3">
      <c r="B38" s="804"/>
      <c r="C38" s="764"/>
      <c r="D38" s="764"/>
      <c r="E38" s="764"/>
      <c r="F38" s="764"/>
      <c r="G38" s="764"/>
      <c r="H38" s="765"/>
    </row>
    <row r="39" spans="2:9" x14ac:dyDescent="0.3">
      <c r="B39" s="804"/>
      <c r="C39" s="764"/>
      <c r="D39" s="764"/>
      <c r="E39" s="764"/>
      <c r="F39" s="764"/>
      <c r="G39" s="764"/>
      <c r="H39" s="765"/>
    </row>
    <row r="40" spans="2:9" x14ac:dyDescent="0.3">
      <c r="B40" s="804"/>
      <c r="C40" s="764"/>
      <c r="D40" s="764"/>
      <c r="E40" s="764"/>
      <c r="F40" s="764"/>
      <c r="G40" s="764"/>
      <c r="H40" s="765"/>
    </row>
    <row r="41" spans="2:9" x14ac:dyDescent="0.3">
      <c r="B41" s="804"/>
      <c r="C41" s="764"/>
      <c r="D41" s="764"/>
      <c r="E41" s="764"/>
      <c r="F41" s="764"/>
      <c r="G41" s="764"/>
      <c r="H41" s="765"/>
    </row>
    <row r="42" spans="2:9" x14ac:dyDescent="0.3">
      <c r="B42" s="804"/>
      <c r="C42" s="764"/>
      <c r="D42" s="764"/>
      <c r="E42" s="764"/>
      <c r="F42" s="764"/>
      <c r="G42" s="764"/>
      <c r="H42" s="765"/>
    </row>
    <row r="43" spans="2:9" x14ac:dyDescent="0.3">
      <c r="B43" s="804"/>
      <c r="C43" s="764"/>
      <c r="D43" s="764"/>
      <c r="E43" s="764"/>
      <c r="F43" s="764"/>
      <c r="G43" s="764"/>
      <c r="H43" s="765"/>
    </row>
    <row r="44" spans="2:9" x14ac:dyDescent="0.3">
      <c r="B44" s="804"/>
      <c r="C44" s="764"/>
      <c r="D44" s="764"/>
      <c r="E44" s="764"/>
      <c r="F44" s="764"/>
      <c r="G44" s="764"/>
      <c r="H44" s="765"/>
    </row>
    <row r="45" spans="2:9" x14ac:dyDescent="0.3">
      <c r="B45" s="804"/>
      <c r="C45" s="764"/>
      <c r="D45" s="764"/>
      <c r="E45" s="764"/>
      <c r="F45" s="764"/>
      <c r="G45" s="764"/>
      <c r="H45" s="765"/>
    </row>
    <row r="46" spans="2:9" x14ac:dyDescent="0.3">
      <c r="B46" s="804"/>
      <c r="C46" s="764"/>
      <c r="D46" s="764"/>
      <c r="E46" s="764"/>
      <c r="F46" s="764"/>
      <c r="G46" s="764"/>
      <c r="H46" s="765"/>
    </row>
    <row r="47" spans="2:9" x14ac:dyDescent="0.3">
      <c r="B47" s="804"/>
      <c r="C47" s="764"/>
      <c r="D47" s="764"/>
      <c r="E47" s="764"/>
      <c r="F47" s="764"/>
      <c r="G47" s="764"/>
      <c r="H47" s="765"/>
    </row>
    <row r="48" spans="2:9" x14ac:dyDescent="0.3">
      <c r="B48" s="804"/>
      <c r="C48" s="764"/>
      <c r="D48" s="764"/>
      <c r="E48" s="764"/>
      <c r="F48" s="764"/>
      <c r="G48" s="764"/>
      <c r="H48" s="765"/>
    </row>
    <row r="49" spans="2:8" ht="15" thickBot="1" x14ac:dyDescent="0.35">
      <c r="B49" s="805"/>
      <c r="C49" s="755"/>
      <c r="D49" s="755"/>
      <c r="E49" s="755"/>
      <c r="F49" s="755"/>
      <c r="G49" s="755"/>
      <c r="H49" s="756"/>
    </row>
  </sheetData>
  <mergeCells count="12">
    <mergeCell ref="B33:H49"/>
    <mergeCell ref="B29:G29"/>
    <mergeCell ref="B16:F16"/>
    <mergeCell ref="B6:B7"/>
    <mergeCell ref="C6:C7"/>
    <mergeCell ref="D6:D7"/>
    <mergeCell ref="E6:G6"/>
    <mergeCell ref="B19:B20"/>
    <mergeCell ref="C19:C20"/>
    <mergeCell ref="D19:D20"/>
    <mergeCell ref="E19:E20"/>
    <mergeCell ref="F19:H19"/>
  </mergeCells>
  <dataValidations count="1">
    <dataValidation type="list" allowBlank="1" showInputMessage="1" showErrorMessage="1" sqref="H29 G16" xr:uid="{00000000-0002-0000-4F00-000000000000}">
      <formula1>$B$31</formula1>
    </dataValidation>
  </dataValidations>
  <pageMargins left="0.7" right="0.7" top="0.75" bottom="0.75" header="0.3" footer="0.3"/>
  <pageSetup paperSize="9" orientation="landscape" horizontalDpi="0" verticalDpi="0"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tabColor theme="5"/>
  </sheetPr>
  <dimension ref="B3:G18"/>
  <sheetViews>
    <sheetView showGridLines="0" workbookViewId="0">
      <selection activeCell="G17" sqref="G17"/>
    </sheetView>
  </sheetViews>
  <sheetFormatPr defaultColWidth="9.109375" defaultRowHeight="14.4" x14ac:dyDescent="0.3"/>
  <cols>
    <col min="1" max="1" width="3.109375" customWidth="1"/>
    <col min="2" max="2" width="9.33203125" customWidth="1"/>
    <col min="3" max="4" width="34.88671875" customWidth="1"/>
    <col min="5" max="5" width="13" customWidth="1"/>
    <col min="6" max="6" width="20.44140625" customWidth="1"/>
    <col min="7" max="7" width="14.109375" customWidth="1"/>
  </cols>
  <sheetData>
    <row r="3" spans="2:7" x14ac:dyDescent="0.3">
      <c r="B3" s="106" t="s">
        <v>1173</v>
      </c>
    </row>
    <row r="4" spans="2:7" x14ac:dyDescent="0.3">
      <c r="B4" s="86" t="s">
        <v>368</v>
      </c>
    </row>
    <row r="6" spans="2:7" ht="25.5" customHeight="1" x14ac:dyDescent="0.3">
      <c r="B6" s="757" t="s">
        <v>238</v>
      </c>
      <c r="C6" s="757" t="s">
        <v>979</v>
      </c>
      <c r="D6" s="757" t="s">
        <v>980</v>
      </c>
      <c r="E6" s="757" t="s">
        <v>981</v>
      </c>
      <c r="F6" s="757"/>
      <c r="G6" s="757"/>
    </row>
    <row r="7" spans="2:7" x14ac:dyDescent="0.3">
      <c r="B7" s="757"/>
      <c r="C7" s="757"/>
      <c r="D7" s="757"/>
      <c r="E7" s="327" t="s">
        <v>973</v>
      </c>
      <c r="F7" s="327" t="s">
        <v>1174</v>
      </c>
      <c r="G7" s="327" t="s">
        <v>974</v>
      </c>
    </row>
    <row r="8" spans="2:7" x14ac:dyDescent="0.3">
      <c r="B8" s="400">
        <v>1</v>
      </c>
      <c r="C8" s="400">
        <v>2</v>
      </c>
      <c r="D8" s="400">
        <v>3</v>
      </c>
      <c r="E8" s="400">
        <v>4</v>
      </c>
      <c r="F8" s="400">
        <v>5</v>
      </c>
      <c r="G8" s="400">
        <v>6</v>
      </c>
    </row>
    <row r="9" spans="2:7" x14ac:dyDescent="0.3">
      <c r="B9" s="6">
        <v>1</v>
      </c>
      <c r="C9" s="6"/>
      <c r="D9" s="6"/>
      <c r="E9" s="6"/>
      <c r="F9" s="6"/>
      <c r="G9" s="6"/>
    </row>
    <row r="10" spans="2:7" x14ac:dyDescent="0.3">
      <c r="B10" s="6">
        <v>2</v>
      </c>
      <c r="C10" s="6"/>
      <c r="D10" s="6"/>
      <c r="E10" s="6"/>
      <c r="F10" s="6"/>
      <c r="G10" s="6"/>
    </row>
    <row r="11" spans="2:7" x14ac:dyDescent="0.3">
      <c r="B11" s="6">
        <v>3</v>
      </c>
      <c r="C11" s="6"/>
      <c r="D11" s="6"/>
      <c r="E11" s="6"/>
      <c r="F11" s="6"/>
      <c r="G11" s="6"/>
    </row>
    <row r="12" spans="2:7" x14ac:dyDescent="0.3">
      <c r="B12" s="6">
        <v>4</v>
      </c>
      <c r="C12" s="6"/>
      <c r="D12" s="6"/>
      <c r="E12" s="6"/>
      <c r="F12" s="6"/>
      <c r="G12" s="6"/>
    </row>
    <row r="13" spans="2:7" x14ac:dyDescent="0.3">
      <c r="B13" s="6">
        <v>5</v>
      </c>
      <c r="C13" s="6"/>
      <c r="D13" s="6"/>
      <c r="E13" s="6"/>
      <c r="F13" s="6"/>
      <c r="G13" s="6"/>
    </row>
    <row r="14" spans="2:7" x14ac:dyDescent="0.3">
      <c r="B14" s="6">
        <v>6</v>
      </c>
      <c r="C14" s="6"/>
      <c r="D14" s="6"/>
      <c r="E14" s="6"/>
      <c r="F14" s="6"/>
      <c r="G14" s="6"/>
    </row>
    <row r="15" spans="2:7" x14ac:dyDescent="0.3">
      <c r="B15" s="6" t="s">
        <v>299</v>
      </c>
      <c r="C15" s="6"/>
      <c r="D15" s="6"/>
      <c r="E15" s="6"/>
      <c r="F15" s="6"/>
      <c r="G15" s="6"/>
    </row>
    <row r="16" spans="2:7" x14ac:dyDescent="0.3">
      <c r="B16" s="308" t="s">
        <v>348</v>
      </c>
      <c r="C16" s="308">
        <f>SUM(C9:C14)</f>
        <v>0</v>
      </c>
      <c r="D16" s="308">
        <f>SUM(D9:D14)</f>
        <v>0</v>
      </c>
      <c r="E16" s="308">
        <f>SUM(E9:E14)</f>
        <v>0</v>
      </c>
      <c r="F16" s="308">
        <f>SUM(F9:F14)</f>
        <v>0</v>
      </c>
      <c r="G16" s="308">
        <f>SUM(G9:G14)</f>
        <v>0</v>
      </c>
    </row>
    <row r="17" spans="2:7" ht="15" customHeight="1" x14ac:dyDescent="0.3">
      <c r="B17" s="967" t="s">
        <v>1168</v>
      </c>
      <c r="C17" s="968"/>
      <c r="D17" s="968"/>
      <c r="E17" s="968"/>
      <c r="F17" s="976"/>
      <c r="G17" s="334"/>
    </row>
    <row r="18" spans="2:7" hidden="1" x14ac:dyDescent="0.3">
      <c r="B18" t="s">
        <v>286</v>
      </c>
    </row>
  </sheetData>
  <mergeCells count="5">
    <mergeCell ref="B6:B7"/>
    <mergeCell ref="C6:C7"/>
    <mergeCell ref="D6:D7"/>
    <mergeCell ref="E6:G6"/>
    <mergeCell ref="B17:F17"/>
  </mergeCells>
  <dataValidations count="1">
    <dataValidation type="list" allowBlank="1" showInputMessage="1" showErrorMessage="1" sqref="G17" xr:uid="{00000000-0002-0000-5000-000000000000}">
      <formula1>$B$18</formula1>
    </dataValidation>
  </dataValidations>
  <pageMargins left="0.7" right="0.7" top="0.75" bottom="0.75" header="0.3" footer="0.3"/>
  <pageSetup paperSize="9" scale="95" orientation="landscape" horizontalDpi="0" verticalDpi="0" r:id="rId1"/>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tabColor theme="5"/>
  </sheetPr>
  <dimension ref="B3:H42"/>
  <sheetViews>
    <sheetView showGridLines="0" workbookViewId="0">
      <selection activeCell="G15" sqref="G15"/>
    </sheetView>
  </sheetViews>
  <sheetFormatPr defaultColWidth="9.109375" defaultRowHeight="14.4" x14ac:dyDescent="0.3"/>
  <cols>
    <col min="1" max="1" width="5.109375" customWidth="1"/>
    <col min="2" max="2" width="18.109375" customWidth="1"/>
    <col min="3" max="3" width="15.109375" customWidth="1"/>
    <col min="4" max="4" width="15.33203125" customWidth="1"/>
    <col min="5" max="5" width="15" customWidth="1"/>
    <col min="6" max="6" width="16.109375" customWidth="1"/>
    <col min="7" max="7" width="19.88671875" customWidth="1"/>
  </cols>
  <sheetData>
    <row r="3" spans="2:7" x14ac:dyDescent="0.3">
      <c r="B3" s="106" t="s">
        <v>982</v>
      </c>
      <c r="C3" s="76"/>
      <c r="D3" s="76"/>
      <c r="E3" s="76"/>
      <c r="F3" s="4"/>
      <c r="G3" s="4"/>
    </row>
    <row r="4" spans="2:7" x14ac:dyDescent="0.3">
      <c r="B4" s="127"/>
      <c r="C4" s="76"/>
      <c r="D4" s="76"/>
      <c r="E4" s="76"/>
      <c r="F4" s="4"/>
      <c r="G4" s="4"/>
    </row>
    <row r="5" spans="2:7" x14ac:dyDescent="0.3">
      <c r="B5" s="757" t="s">
        <v>925</v>
      </c>
      <c r="C5" s="757" t="s">
        <v>926</v>
      </c>
      <c r="D5" s="757" t="s">
        <v>971</v>
      </c>
      <c r="E5" s="757" t="s">
        <v>983</v>
      </c>
      <c r="F5" s="757"/>
      <c r="G5" s="757"/>
    </row>
    <row r="6" spans="2:7" x14ac:dyDescent="0.3">
      <c r="B6" s="757"/>
      <c r="C6" s="757"/>
      <c r="D6" s="757"/>
      <c r="E6" s="327" t="s">
        <v>1172</v>
      </c>
      <c r="F6" s="327" t="s">
        <v>1166</v>
      </c>
      <c r="G6" s="327" t="s">
        <v>1167</v>
      </c>
    </row>
    <row r="7" spans="2:7" x14ac:dyDescent="0.3">
      <c r="B7" s="328">
        <v>1</v>
      </c>
      <c r="C7" s="328">
        <v>2</v>
      </c>
      <c r="D7" s="328">
        <v>3</v>
      </c>
      <c r="E7" s="328">
        <v>4</v>
      </c>
      <c r="F7" s="328">
        <v>5</v>
      </c>
      <c r="G7" s="328">
        <v>6</v>
      </c>
    </row>
    <row r="8" spans="2:7" ht="28.8" x14ac:dyDescent="0.3">
      <c r="B8" s="6" t="s">
        <v>354</v>
      </c>
      <c r="C8" s="6"/>
      <c r="D8" s="6"/>
      <c r="E8" s="6"/>
      <c r="F8" s="6"/>
      <c r="G8" s="6"/>
    </row>
    <row r="9" spans="2:7" ht="28.8" x14ac:dyDescent="0.3">
      <c r="B9" s="6" t="s">
        <v>353</v>
      </c>
      <c r="C9" s="6"/>
      <c r="D9" s="6"/>
      <c r="E9" s="6"/>
      <c r="F9" s="6"/>
      <c r="G9" s="6"/>
    </row>
    <row r="10" spans="2:7" ht="28.8" x14ac:dyDescent="0.3">
      <c r="B10" s="6" t="s">
        <v>352</v>
      </c>
      <c r="C10" s="6"/>
      <c r="D10" s="6"/>
      <c r="E10" s="6"/>
      <c r="F10" s="6"/>
      <c r="G10" s="6"/>
    </row>
    <row r="11" spans="2:7" ht="28.8" x14ac:dyDescent="0.3">
      <c r="B11" s="6" t="s">
        <v>351</v>
      </c>
      <c r="C11" s="6"/>
      <c r="D11" s="6"/>
      <c r="E11" s="6"/>
      <c r="F11" s="6"/>
      <c r="G11" s="6"/>
    </row>
    <row r="12" spans="2:7" ht="28.8" x14ac:dyDescent="0.3">
      <c r="B12" s="6" t="s">
        <v>350</v>
      </c>
      <c r="C12" s="6"/>
      <c r="D12" s="6"/>
      <c r="E12" s="6"/>
      <c r="F12" s="6"/>
      <c r="G12" s="6"/>
    </row>
    <row r="13" spans="2:7" ht="28.8" x14ac:dyDescent="0.3">
      <c r="B13" s="6" t="s">
        <v>349</v>
      </c>
      <c r="C13" s="6"/>
      <c r="D13" s="6"/>
      <c r="E13" s="6"/>
      <c r="F13" s="6"/>
      <c r="G13" s="6"/>
    </row>
    <row r="14" spans="2:7" x14ac:dyDescent="0.3">
      <c r="B14" s="308" t="s">
        <v>348</v>
      </c>
      <c r="C14" s="308">
        <f>SUM(C8:C13)</f>
        <v>0</v>
      </c>
      <c r="D14" s="308">
        <f>SUM(D8:D13)</f>
        <v>0</v>
      </c>
      <c r="E14" s="308">
        <f>SUM(E8:E13)</f>
        <v>0</v>
      </c>
      <c r="F14" s="308">
        <f>SUM(F8:F13)</f>
        <v>0</v>
      </c>
      <c r="G14" s="308">
        <f>SUM(G8:G13)</f>
        <v>0</v>
      </c>
    </row>
    <row r="15" spans="2:7" x14ac:dyDescent="0.3">
      <c r="B15" s="967" t="s">
        <v>1168</v>
      </c>
      <c r="C15" s="968"/>
      <c r="D15" s="968"/>
      <c r="E15" s="968"/>
      <c r="F15" s="976"/>
      <c r="G15" s="71"/>
    </row>
    <row r="16" spans="2:7" hidden="1" x14ac:dyDescent="0.3">
      <c r="B16" s="343" t="s">
        <v>286</v>
      </c>
      <c r="C16" s="343"/>
      <c r="D16" s="343"/>
      <c r="E16" s="343"/>
      <c r="F16" s="343"/>
      <c r="G16" s="4"/>
    </row>
    <row r="17" spans="2:8" x14ac:dyDescent="0.3">
      <c r="B17" s="4"/>
      <c r="C17" s="4"/>
      <c r="D17" s="4"/>
      <c r="E17" s="4"/>
      <c r="F17" s="4"/>
      <c r="G17" s="4"/>
    </row>
    <row r="18" spans="2:8" x14ac:dyDescent="0.3">
      <c r="B18" t="s">
        <v>987</v>
      </c>
      <c r="D18" s="4"/>
      <c r="E18" s="4"/>
      <c r="F18" s="4"/>
      <c r="G18" s="4"/>
    </row>
    <row r="19" spans="2:8" x14ac:dyDescent="0.3">
      <c r="B19" t="s">
        <v>988</v>
      </c>
      <c r="D19" s="4"/>
      <c r="E19" s="4"/>
      <c r="F19" s="4"/>
      <c r="G19" s="4"/>
    </row>
    <row r="20" spans="2:8" x14ac:dyDescent="0.3">
      <c r="B20" t="s">
        <v>989</v>
      </c>
    </row>
    <row r="21" spans="2:8" x14ac:dyDescent="0.3">
      <c r="B21" t="s">
        <v>990</v>
      </c>
    </row>
    <row r="23" spans="2:8" ht="15" thickBot="1" x14ac:dyDescent="0.35"/>
    <row r="24" spans="2:8" x14ac:dyDescent="0.3">
      <c r="B24" s="230" t="s">
        <v>697</v>
      </c>
      <c r="C24" s="153"/>
      <c r="D24" s="153"/>
      <c r="E24" s="153"/>
      <c r="F24" s="153"/>
      <c r="G24" s="154"/>
    </row>
    <row r="25" spans="2:8" x14ac:dyDescent="0.3">
      <c r="B25" s="804"/>
      <c r="C25" s="764"/>
      <c r="D25" s="764"/>
      <c r="E25" s="764"/>
      <c r="F25" s="764"/>
      <c r="G25" s="765"/>
      <c r="H25" s="167"/>
    </row>
    <row r="26" spans="2:8" x14ac:dyDescent="0.3">
      <c r="B26" s="804"/>
      <c r="C26" s="764"/>
      <c r="D26" s="764"/>
      <c r="E26" s="764"/>
      <c r="F26" s="764"/>
      <c r="G26" s="765"/>
    </row>
    <row r="27" spans="2:8" x14ac:dyDescent="0.3">
      <c r="B27" s="804"/>
      <c r="C27" s="764"/>
      <c r="D27" s="764"/>
      <c r="E27" s="764"/>
      <c r="F27" s="764"/>
      <c r="G27" s="765"/>
    </row>
    <row r="28" spans="2:8" x14ac:dyDescent="0.3">
      <c r="B28" s="804"/>
      <c r="C28" s="764"/>
      <c r="D28" s="764"/>
      <c r="E28" s="764"/>
      <c r="F28" s="764"/>
      <c r="G28" s="765"/>
    </row>
    <row r="29" spans="2:8" x14ac:dyDescent="0.3">
      <c r="B29" s="804"/>
      <c r="C29" s="764"/>
      <c r="D29" s="764"/>
      <c r="E29" s="764"/>
      <c r="F29" s="764"/>
      <c r="G29" s="765"/>
    </row>
    <row r="30" spans="2:8" x14ac:dyDescent="0.3">
      <c r="B30" s="804"/>
      <c r="C30" s="764"/>
      <c r="D30" s="764"/>
      <c r="E30" s="764"/>
      <c r="F30" s="764"/>
      <c r="G30" s="765"/>
    </row>
    <row r="31" spans="2:8" x14ac:dyDescent="0.3">
      <c r="B31" s="804"/>
      <c r="C31" s="764"/>
      <c r="D31" s="764"/>
      <c r="E31" s="764"/>
      <c r="F31" s="764"/>
      <c r="G31" s="765"/>
    </row>
    <row r="32" spans="2:8" x14ac:dyDescent="0.3">
      <c r="B32" s="804"/>
      <c r="C32" s="764"/>
      <c r="D32" s="764"/>
      <c r="E32" s="764"/>
      <c r="F32" s="764"/>
      <c r="G32" s="765"/>
    </row>
    <row r="33" spans="2:7" x14ac:dyDescent="0.3">
      <c r="B33" s="804"/>
      <c r="C33" s="764"/>
      <c r="D33" s="764"/>
      <c r="E33" s="764"/>
      <c r="F33" s="764"/>
      <c r="G33" s="765"/>
    </row>
    <row r="34" spans="2:7" x14ac:dyDescent="0.3">
      <c r="B34" s="804"/>
      <c r="C34" s="764"/>
      <c r="D34" s="764"/>
      <c r="E34" s="764"/>
      <c r="F34" s="764"/>
      <c r="G34" s="765"/>
    </row>
    <row r="35" spans="2:7" x14ac:dyDescent="0.3">
      <c r="B35" s="804"/>
      <c r="C35" s="764"/>
      <c r="D35" s="764"/>
      <c r="E35" s="764"/>
      <c r="F35" s="764"/>
      <c r="G35" s="765"/>
    </row>
    <row r="36" spans="2:7" x14ac:dyDescent="0.3">
      <c r="B36" s="804"/>
      <c r="C36" s="764"/>
      <c r="D36" s="764"/>
      <c r="E36" s="764"/>
      <c r="F36" s="764"/>
      <c r="G36" s="765"/>
    </row>
    <row r="37" spans="2:7" x14ac:dyDescent="0.3">
      <c r="B37" s="804"/>
      <c r="C37" s="764"/>
      <c r="D37" s="764"/>
      <c r="E37" s="764"/>
      <c r="F37" s="764"/>
      <c r="G37" s="765"/>
    </row>
    <row r="38" spans="2:7" x14ac:dyDescent="0.3">
      <c r="B38" s="804"/>
      <c r="C38" s="764"/>
      <c r="D38" s="764"/>
      <c r="E38" s="764"/>
      <c r="F38" s="764"/>
      <c r="G38" s="765"/>
    </row>
    <row r="39" spans="2:7" x14ac:dyDescent="0.3">
      <c r="B39" s="804"/>
      <c r="C39" s="764"/>
      <c r="D39" s="764"/>
      <c r="E39" s="764"/>
      <c r="F39" s="764"/>
      <c r="G39" s="765"/>
    </row>
    <row r="40" spans="2:7" x14ac:dyDescent="0.3">
      <c r="B40" s="804"/>
      <c r="C40" s="764"/>
      <c r="D40" s="764"/>
      <c r="E40" s="764"/>
      <c r="F40" s="764"/>
      <c r="G40" s="765"/>
    </row>
    <row r="41" spans="2:7" x14ac:dyDescent="0.3">
      <c r="B41" s="804"/>
      <c r="C41" s="764"/>
      <c r="D41" s="764"/>
      <c r="E41" s="764"/>
      <c r="F41" s="764"/>
      <c r="G41" s="765"/>
    </row>
    <row r="42" spans="2:7" ht="15" thickBot="1" x14ac:dyDescent="0.35">
      <c r="B42" s="805"/>
      <c r="C42" s="755"/>
      <c r="D42" s="755"/>
      <c r="E42" s="755"/>
      <c r="F42" s="755"/>
      <c r="G42" s="756"/>
    </row>
  </sheetData>
  <mergeCells count="6">
    <mergeCell ref="B25:G42"/>
    <mergeCell ref="B5:B6"/>
    <mergeCell ref="C5:C6"/>
    <mergeCell ref="D5:D6"/>
    <mergeCell ref="E5:G5"/>
    <mergeCell ref="B15:F15"/>
  </mergeCells>
  <dataValidations count="1">
    <dataValidation type="list" allowBlank="1" showInputMessage="1" showErrorMessage="1" sqref="G15" xr:uid="{00000000-0002-0000-5100-000000000000}">
      <formula1>$B$16</formula1>
    </dataValidation>
  </dataValidations>
  <pageMargins left="0.7" right="0.7" top="0.75" bottom="0.75" header="0.3" footer="0.3"/>
  <pageSetup paperSize="9" scale="90" orientation="landscape" horizontalDpi="0" verticalDpi="0" r:id="rId1"/>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theme="5"/>
  </sheetPr>
  <dimension ref="B3:G22"/>
  <sheetViews>
    <sheetView showGridLines="0" workbookViewId="0">
      <selection activeCell="G17" sqref="G17"/>
    </sheetView>
  </sheetViews>
  <sheetFormatPr defaultRowHeight="14.4" x14ac:dyDescent="0.3"/>
  <cols>
    <col min="2" max="2" width="6.33203125" bestFit="1" customWidth="1"/>
    <col min="3" max="4" width="34.88671875" customWidth="1"/>
    <col min="5" max="5" width="13" customWidth="1"/>
    <col min="6" max="6" width="12" customWidth="1"/>
    <col min="7" max="7" width="14.109375" customWidth="1"/>
  </cols>
  <sheetData>
    <row r="3" spans="2:7" ht="15.6" x14ac:dyDescent="0.3">
      <c r="B3" s="102" t="s">
        <v>991</v>
      </c>
    </row>
    <row r="4" spans="2:7" ht="15.6" x14ac:dyDescent="0.3">
      <c r="B4" s="259" t="s">
        <v>368</v>
      </c>
    </row>
    <row r="6" spans="2:7" x14ac:dyDescent="0.3">
      <c r="B6" s="977" t="s">
        <v>238</v>
      </c>
      <c r="C6" s="977" t="s">
        <v>979</v>
      </c>
      <c r="D6" s="977" t="s">
        <v>980</v>
      </c>
      <c r="E6" s="977" t="s">
        <v>992</v>
      </c>
      <c r="F6" s="977"/>
      <c r="G6" s="977"/>
    </row>
    <row r="7" spans="2:7" x14ac:dyDescent="0.3">
      <c r="B7" s="977"/>
      <c r="C7" s="977"/>
      <c r="D7" s="977"/>
      <c r="E7" s="81" t="s">
        <v>984</v>
      </c>
      <c r="F7" s="81" t="s">
        <v>985</v>
      </c>
      <c r="G7" s="81" t="s">
        <v>986</v>
      </c>
    </row>
    <row r="8" spans="2:7" x14ac:dyDescent="0.3">
      <c r="B8" s="108">
        <v>1</v>
      </c>
      <c r="C8" s="108">
        <v>2</v>
      </c>
      <c r="D8" s="108">
        <v>3</v>
      </c>
      <c r="E8" s="108">
        <v>4</v>
      </c>
      <c r="F8" s="108">
        <v>5</v>
      </c>
      <c r="G8" s="108">
        <v>6</v>
      </c>
    </row>
    <row r="9" spans="2:7" x14ac:dyDescent="0.3">
      <c r="B9" s="46">
        <v>1</v>
      </c>
      <c r="C9" s="46"/>
      <c r="D9" s="46"/>
      <c r="E9" s="46"/>
      <c r="F9" s="46"/>
      <c r="G9" s="46"/>
    </row>
    <row r="10" spans="2:7" x14ac:dyDescent="0.3">
      <c r="B10" s="46">
        <v>2</v>
      </c>
      <c r="C10" s="46"/>
      <c r="D10" s="46"/>
      <c r="E10" s="46"/>
      <c r="F10" s="46"/>
      <c r="G10" s="46"/>
    </row>
    <row r="11" spans="2:7" x14ac:dyDescent="0.3">
      <c r="B11" s="46">
        <v>3</v>
      </c>
      <c r="C11" s="46"/>
      <c r="D11" s="46"/>
      <c r="E11" s="46"/>
      <c r="F11" s="46"/>
      <c r="G11" s="46"/>
    </row>
    <row r="12" spans="2:7" x14ac:dyDescent="0.3">
      <c r="B12" s="46">
        <v>4</v>
      </c>
      <c r="C12" s="46"/>
      <c r="D12" s="46"/>
      <c r="E12" s="46"/>
      <c r="F12" s="46"/>
      <c r="G12" s="46"/>
    </row>
    <row r="13" spans="2:7" x14ac:dyDescent="0.3">
      <c r="B13" s="46">
        <v>5</v>
      </c>
      <c r="C13" s="46"/>
      <c r="D13" s="46"/>
      <c r="E13" s="46"/>
      <c r="F13" s="46"/>
      <c r="G13" s="46"/>
    </row>
    <row r="14" spans="2:7" x14ac:dyDescent="0.3">
      <c r="B14" s="46">
        <v>6</v>
      </c>
      <c r="C14" s="46"/>
      <c r="D14" s="46"/>
      <c r="E14" s="46"/>
      <c r="F14" s="46"/>
      <c r="G14" s="46"/>
    </row>
    <row r="15" spans="2:7" x14ac:dyDescent="0.3">
      <c r="B15" s="46" t="s">
        <v>299</v>
      </c>
      <c r="C15" s="46"/>
      <c r="D15" s="46"/>
      <c r="E15" s="46"/>
      <c r="F15" s="46"/>
      <c r="G15" s="46"/>
    </row>
    <row r="16" spans="2:7" ht="27.6" x14ac:dyDescent="0.3">
      <c r="B16" s="78" t="s">
        <v>348</v>
      </c>
      <c r="C16" s="78">
        <f>SUM(C9:C14)</f>
        <v>0</v>
      </c>
      <c r="D16" s="78">
        <f>SUM(D9:D14)</f>
        <v>0</v>
      </c>
      <c r="E16" s="78">
        <f>SUM(E9:E14)</f>
        <v>0</v>
      </c>
      <c r="F16" s="78">
        <f>SUM(F9:F14)</f>
        <v>0</v>
      </c>
      <c r="G16" s="78">
        <f>SUM(G9:G14)</f>
        <v>0</v>
      </c>
    </row>
    <row r="17" spans="2:7" x14ac:dyDescent="0.3">
      <c r="B17" s="967" t="s">
        <v>1168</v>
      </c>
      <c r="C17" s="968"/>
      <c r="D17" s="968"/>
      <c r="E17" s="968"/>
      <c r="F17" s="976"/>
      <c r="G17" s="67"/>
    </row>
    <row r="18" spans="2:7" hidden="1" x14ac:dyDescent="0.3">
      <c r="B18" s="343" t="s">
        <v>286</v>
      </c>
      <c r="C18" s="343"/>
      <c r="D18" s="343"/>
      <c r="E18" s="343"/>
      <c r="F18" s="343"/>
    </row>
    <row r="19" spans="2:7" x14ac:dyDescent="0.3">
      <c r="B19" t="s">
        <v>987</v>
      </c>
    </row>
    <row r="20" spans="2:7" x14ac:dyDescent="0.3">
      <c r="B20" t="s">
        <v>988</v>
      </c>
    </row>
    <row r="21" spans="2:7" x14ac:dyDescent="0.3">
      <c r="B21" t="s">
        <v>989</v>
      </c>
    </row>
    <row r="22" spans="2:7" x14ac:dyDescent="0.3">
      <c r="B22" t="s">
        <v>990</v>
      </c>
    </row>
  </sheetData>
  <mergeCells count="5">
    <mergeCell ref="B6:B7"/>
    <mergeCell ref="C6:C7"/>
    <mergeCell ref="D6:D7"/>
    <mergeCell ref="E6:G6"/>
    <mergeCell ref="B17:F17"/>
  </mergeCells>
  <dataValidations count="1">
    <dataValidation type="list" allowBlank="1" showInputMessage="1" showErrorMessage="1" sqref="G17" xr:uid="{00000000-0002-0000-5200-000000000000}">
      <formula1>$B$18</formula1>
    </dataValidation>
  </dataValidations>
  <pageMargins left="0.7" right="0.7" top="0.75" bottom="0.75" header="0.3" footer="0.3"/>
  <pageSetup paperSize="9" scale="90" orientation="landscape" horizontalDpi="0" verticalDpi="0" r:id="rId1"/>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tabColor theme="5"/>
  </sheetPr>
  <dimension ref="B3:H34"/>
  <sheetViews>
    <sheetView showGridLines="0" workbookViewId="0">
      <selection activeCell="G15" sqref="G15"/>
    </sheetView>
  </sheetViews>
  <sheetFormatPr defaultRowHeight="14.4" x14ac:dyDescent="0.3"/>
  <cols>
    <col min="2" max="2" width="20.109375" customWidth="1"/>
    <col min="3" max="3" width="16.5546875" customWidth="1"/>
    <col min="4" max="4" width="17.109375" customWidth="1"/>
    <col min="5" max="5" width="16.109375" customWidth="1"/>
    <col min="6" max="6" width="17.109375" customWidth="1"/>
    <col min="7" max="7" width="11.6640625" bestFit="1" customWidth="1"/>
  </cols>
  <sheetData>
    <row r="3" spans="2:7" x14ac:dyDescent="0.3">
      <c r="B3" s="76" t="s">
        <v>993</v>
      </c>
      <c r="C3" s="4"/>
      <c r="D3" s="4"/>
      <c r="E3" s="4"/>
      <c r="F3" s="4"/>
      <c r="G3" s="4"/>
    </row>
    <row r="4" spans="2:7" x14ac:dyDescent="0.3">
      <c r="B4" s="123"/>
      <c r="C4" s="4"/>
      <c r="D4" s="4"/>
      <c r="E4" s="4"/>
      <c r="F4" s="4"/>
      <c r="G4" s="4"/>
    </row>
    <row r="5" spans="2:7" ht="42" customHeight="1" x14ac:dyDescent="0.3">
      <c r="B5" s="977" t="s">
        <v>925</v>
      </c>
      <c r="C5" s="977" t="s">
        <v>926</v>
      </c>
      <c r="D5" s="977" t="s">
        <v>971</v>
      </c>
      <c r="E5" s="977" t="s">
        <v>994</v>
      </c>
      <c r="F5" s="977"/>
      <c r="G5" s="977"/>
    </row>
    <row r="6" spans="2:7" ht="55.2" x14ac:dyDescent="0.3">
      <c r="B6" s="977"/>
      <c r="C6" s="977"/>
      <c r="D6" s="977"/>
      <c r="E6" s="81" t="s">
        <v>995</v>
      </c>
      <c r="F6" s="81" t="s">
        <v>996</v>
      </c>
      <c r="G6" s="81" t="s">
        <v>997</v>
      </c>
    </row>
    <row r="7" spans="2:7" x14ac:dyDescent="0.3">
      <c r="B7" s="93">
        <v>1</v>
      </c>
      <c r="C7" s="93">
        <v>2</v>
      </c>
      <c r="D7" s="93">
        <v>3</v>
      </c>
      <c r="E7" s="93">
        <v>4</v>
      </c>
      <c r="F7" s="93">
        <v>5</v>
      </c>
      <c r="G7" s="93">
        <v>6</v>
      </c>
    </row>
    <row r="8" spans="2:7" x14ac:dyDescent="0.3">
      <c r="B8" s="46" t="s">
        <v>354</v>
      </c>
      <c r="C8" s="46"/>
      <c r="D8" s="46"/>
      <c r="E8" s="46"/>
      <c r="F8" s="46"/>
      <c r="G8" s="46"/>
    </row>
    <row r="9" spans="2:7" x14ac:dyDescent="0.3">
      <c r="B9" s="46" t="s">
        <v>353</v>
      </c>
      <c r="C9" s="46"/>
      <c r="D9" s="46"/>
      <c r="E9" s="46"/>
      <c r="F9" s="46"/>
      <c r="G9" s="46"/>
    </row>
    <row r="10" spans="2:7" x14ac:dyDescent="0.3">
      <c r="B10" s="46" t="s">
        <v>352</v>
      </c>
      <c r="C10" s="46"/>
      <c r="D10" s="46"/>
      <c r="E10" s="46"/>
      <c r="F10" s="46"/>
      <c r="G10" s="46"/>
    </row>
    <row r="11" spans="2:7" x14ac:dyDescent="0.3">
      <c r="B11" s="46" t="s">
        <v>351</v>
      </c>
      <c r="C11" s="46"/>
      <c r="D11" s="46"/>
      <c r="E11" s="46"/>
      <c r="F11" s="46"/>
      <c r="G11" s="46"/>
    </row>
    <row r="12" spans="2:7" x14ac:dyDescent="0.3">
      <c r="B12" s="46" t="s">
        <v>350</v>
      </c>
      <c r="C12" s="46"/>
      <c r="D12" s="46"/>
      <c r="E12" s="46"/>
      <c r="F12" s="46"/>
      <c r="G12" s="46"/>
    </row>
    <row r="13" spans="2:7" x14ac:dyDescent="0.3">
      <c r="B13" s="46" t="s">
        <v>349</v>
      </c>
      <c r="C13" s="46"/>
      <c r="D13" s="46"/>
      <c r="E13" s="46"/>
      <c r="F13" s="46"/>
      <c r="G13" s="46"/>
    </row>
    <row r="14" spans="2:7" x14ac:dyDescent="0.3">
      <c r="B14" s="78" t="s">
        <v>348</v>
      </c>
      <c r="C14" s="78">
        <f>SUM(C8:C13)</f>
        <v>0</v>
      </c>
      <c r="D14" s="78">
        <f>SUM(D8:D13)</f>
        <v>0</v>
      </c>
      <c r="E14" s="78">
        <f>SUM(E8:E13)</f>
        <v>0</v>
      </c>
      <c r="F14" s="78">
        <f>SUM(F8:F13)</f>
        <v>0</v>
      </c>
      <c r="G14" s="78">
        <f>SUM(G8:G13)</f>
        <v>0</v>
      </c>
    </row>
    <row r="15" spans="2:7" x14ac:dyDescent="0.3">
      <c r="B15" s="967" t="s">
        <v>1168</v>
      </c>
      <c r="C15" s="968"/>
      <c r="D15" s="968"/>
      <c r="E15" s="968"/>
      <c r="F15" s="976"/>
      <c r="G15" s="79"/>
    </row>
    <row r="16" spans="2:7" x14ac:dyDescent="0.3">
      <c r="B16" s="100"/>
    </row>
    <row r="17" spans="2:8" ht="15" thickBot="1" x14ac:dyDescent="0.35"/>
    <row r="18" spans="2:8" x14ac:dyDescent="0.3">
      <c r="B18" s="230" t="s">
        <v>697</v>
      </c>
      <c r="C18" s="153"/>
      <c r="D18" s="153"/>
      <c r="E18" s="153"/>
      <c r="F18" s="153"/>
      <c r="G18" s="154"/>
    </row>
    <row r="19" spans="2:8" x14ac:dyDescent="0.3">
      <c r="B19" s="804"/>
      <c r="C19" s="764"/>
      <c r="D19" s="764"/>
      <c r="E19" s="764"/>
      <c r="F19" s="764"/>
      <c r="G19" s="765"/>
      <c r="H19" s="167"/>
    </row>
    <row r="20" spans="2:8" x14ac:dyDescent="0.3">
      <c r="B20" s="804"/>
      <c r="C20" s="764"/>
      <c r="D20" s="764"/>
      <c r="E20" s="764"/>
      <c r="F20" s="764"/>
      <c r="G20" s="765"/>
    </row>
    <row r="21" spans="2:8" x14ac:dyDescent="0.3">
      <c r="B21" s="804"/>
      <c r="C21" s="764"/>
      <c r="D21" s="764"/>
      <c r="E21" s="764"/>
      <c r="F21" s="764"/>
      <c r="G21" s="765"/>
    </row>
    <row r="22" spans="2:8" x14ac:dyDescent="0.3">
      <c r="B22" s="804"/>
      <c r="C22" s="764"/>
      <c r="D22" s="764"/>
      <c r="E22" s="764"/>
      <c r="F22" s="764"/>
      <c r="G22" s="765"/>
    </row>
    <row r="23" spans="2:8" x14ac:dyDescent="0.3">
      <c r="B23" s="804"/>
      <c r="C23" s="764"/>
      <c r="D23" s="764"/>
      <c r="E23" s="764"/>
      <c r="F23" s="764"/>
      <c r="G23" s="765"/>
    </row>
    <row r="24" spans="2:8" x14ac:dyDescent="0.3">
      <c r="B24" s="804"/>
      <c r="C24" s="764"/>
      <c r="D24" s="764"/>
      <c r="E24" s="764"/>
      <c r="F24" s="764"/>
      <c r="G24" s="765"/>
    </row>
    <row r="25" spans="2:8" x14ac:dyDescent="0.3">
      <c r="B25" s="804"/>
      <c r="C25" s="764"/>
      <c r="D25" s="764"/>
      <c r="E25" s="764"/>
      <c r="F25" s="764"/>
      <c r="G25" s="765"/>
    </row>
    <row r="26" spans="2:8" x14ac:dyDescent="0.3">
      <c r="B26" s="804"/>
      <c r="C26" s="764"/>
      <c r="D26" s="764"/>
      <c r="E26" s="764"/>
      <c r="F26" s="764"/>
      <c r="G26" s="765"/>
    </row>
    <row r="27" spans="2:8" x14ac:dyDescent="0.3">
      <c r="B27" s="804"/>
      <c r="C27" s="764"/>
      <c r="D27" s="764"/>
      <c r="E27" s="764"/>
      <c r="F27" s="764"/>
      <c r="G27" s="765"/>
    </row>
    <row r="28" spans="2:8" x14ac:dyDescent="0.3">
      <c r="B28" s="804"/>
      <c r="C28" s="764"/>
      <c r="D28" s="764"/>
      <c r="E28" s="764"/>
      <c r="F28" s="764"/>
      <c r="G28" s="765"/>
    </row>
    <row r="29" spans="2:8" x14ac:dyDescent="0.3">
      <c r="B29" s="804"/>
      <c r="C29" s="764"/>
      <c r="D29" s="764"/>
      <c r="E29" s="764"/>
      <c r="F29" s="764"/>
      <c r="G29" s="765"/>
    </row>
    <row r="30" spans="2:8" x14ac:dyDescent="0.3">
      <c r="B30" s="804"/>
      <c r="C30" s="764"/>
      <c r="D30" s="764"/>
      <c r="E30" s="764"/>
      <c r="F30" s="764"/>
      <c r="G30" s="765"/>
    </row>
    <row r="31" spans="2:8" x14ac:dyDescent="0.3">
      <c r="B31" s="804"/>
      <c r="C31" s="764"/>
      <c r="D31" s="764"/>
      <c r="E31" s="764"/>
      <c r="F31" s="764"/>
      <c r="G31" s="765"/>
    </row>
    <row r="32" spans="2:8" x14ac:dyDescent="0.3">
      <c r="B32" s="804"/>
      <c r="C32" s="764"/>
      <c r="D32" s="764"/>
      <c r="E32" s="764"/>
      <c r="F32" s="764"/>
      <c r="G32" s="765"/>
    </row>
    <row r="33" spans="2:7" x14ac:dyDescent="0.3">
      <c r="B33" s="804"/>
      <c r="C33" s="764"/>
      <c r="D33" s="764"/>
      <c r="E33" s="764"/>
      <c r="F33" s="764"/>
      <c r="G33" s="765"/>
    </row>
    <row r="34" spans="2:7" ht="15" thickBot="1" x14ac:dyDescent="0.35">
      <c r="B34" s="805"/>
      <c r="C34" s="755"/>
      <c r="D34" s="755"/>
      <c r="E34" s="755"/>
      <c r="F34" s="755"/>
      <c r="G34" s="756"/>
    </row>
  </sheetData>
  <mergeCells count="6">
    <mergeCell ref="B19:G34"/>
    <mergeCell ref="B5:B6"/>
    <mergeCell ref="C5:C6"/>
    <mergeCell ref="D5:D6"/>
    <mergeCell ref="E5:G5"/>
    <mergeCell ref="B15:F15"/>
  </mergeCells>
  <dataValidations count="1">
    <dataValidation type="list" allowBlank="1" showInputMessage="1" showErrorMessage="1" sqref="G15" xr:uid="{00000000-0002-0000-5300-000000000000}">
      <formula1>"V"</formula1>
    </dataValidation>
  </dataValidations>
  <pageMargins left="0.7" right="0.7" top="0.75" bottom="0.75" header="0.3" footer="0.3"/>
  <pageSetup paperSize="9" orientation="landscape" horizontalDpi="0" verticalDpi="0" r:id="rId1"/>
  <drawing r:id="rId2"/>
</worksheet>
</file>

<file path=xl/worksheets/sheet8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tabColor theme="5"/>
  </sheetPr>
  <dimension ref="B3:I41"/>
  <sheetViews>
    <sheetView showGridLines="0" zoomScaleNormal="100" workbookViewId="0">
      <selection activeCell="H21" sqref="H21"/>
    </sheetView>
  </sheetViews>
  <sheetFormatPr defaultRowHeight="14.4" x14ac:dyDescent="0.3"/>
  <cols>
    <col min="3" max="3" width="32" customWidth="1"/>
    <col min="4" max="4" width="13.44140625" bestFit="1" customWidth="1"/>
    <col min="5" max="5" width="12.6640625" customWidth="1"/>
    <col min="6" max="6" width="12.33203125" customWidth="1"/>
    <col min="7" max="7" width="14.44140625" customWidth="1"/>
    <col min="8" max="8" width="30.44140625" customWidth="1"/>
  </cols>
  <sheetData>
    <row r="3" spans="2:9" x14ac:dyDescent="0.3">
      <c r="B3" s="86" t="s">
        <v>998</v>
      </c>
    </row>
    <row r="4" spans="2:9" x14ac:dyDescent="0.3">
      <c r="B4" s="86" t="s">
        <v>368</v>
      </c>
    </row>
    <row r="5" spans="2:9" x14ac:dyDescent="0.3">
      <c r="B5" s="86"/>
    </row>
    <row r="6" spans="2:9" x14ac:dyDescent="0.3">
      <c r="B6" s="981" t="s">
        <v>238</v>
      </c>
      <c r="C6" s="859" t="s">
        <v>999</v>
      </c>
      <c r="D6" s="901" t="s">
        <v>1000</v>
      </c>
      <c r="E6" s="978" t="s">
        <v>1001</v>
      </c>
      <c r="F6" s="979"/>
      <c r="G6" s="979"/>
      <c r="H6" s="980"/>
      <c r="I6" s="86"/>
    </row>
    <row r="7" spans="2:9" x14ac:dyDescent="0.3">
      <c r="B7" s="982"/>
      <c r="C7" s="896"/>
      <c r="D7" s="984"/>
      <c r="E7" s="910" t="s">
        <v>1003</v>
      </c>
      <c r="F7" s="910"/>
      <c r="G7" s="859" t="s">
        <v>1004</v>
      </c>
      <c r="H7" s="859" t="s">
        <v>1005</v>
      </c>
      <c r="I7" s="86"/>
    </row>
    <row r="8" spans="2:9" x14ac:dyDescent="0.3">
      <c r="B8" s="983"/>
      <c r="C8" s="860"/>
      <c r="D8" s="344" t="s">
        <v>1002</v>
      </c>
      <c r="E8" s="120" t="s">
        <v>233</v>
      </c>
      <c r="F8" s="261" t="s">
        <v>234</v>
      </c>
      <c r="G8" s="860"/>
      <c r="H8" s="860"/>
    </row>
    <row r="9" spans="2:9" x14ac:dyDescent="0.3">
      <c r="B9" s="262">
        <v>1</v>
      </c>
      <c r="C9" s="113"/>
      <c r="D9" s="67"/>
      <c r="E9" s="345"/>
      <c r="F9" s="67"/>
      <c r="G9" s="67"/>
      <c r="H9" s="67"/>
    </row>
    <row r="10" spans="2:9" x14ac:dyDescent="0.3">
      <c r="B10" s="262">
        <v>2</v>
      </c>
      <c r="C10" s="113"/>
      <c r="D10" s="67"/>
      <c r="E10" s="67"/>
      <c r="F10" s="67"/>
      <c r="G10" s="67"/>
      <c r="H10" s="67"/>
    </row>
    <row r="11" spans="2:9" x14ac:dyDescent="0.3">
      <c r="B11" s="262">
        <v>3</v>
      </c>
      <c r="C11" s="113"/>
      <c r="D11" s="67"/>
      <c r="E11" s="67"/>
      <c r="F11" s="67"/>
      <c r="G11" s="67"/>
      <c r="H11" s="67"/>
    </row>
    <row r="12" spans="2:9" x14ac:dyDescent="0.3">
      <c r="B12" s="262">
        <v>4</v>
      </c>
      <c r="C12" s="113"/>
      <c r="D12" s="67"/>
      <c r="E12" s="67"/>
      <c r="F12" s="67"/>
      <c r="G12" s="67"/>
      <c r="H12" s="67"/>
    </row>
    <row r="13" spans="2:9" x14ac:dyDescent="0.3">
      <c r="B13" s="262">
        <v>5</v>
      </c>
      <c r="C13" s="113"/>
      <c r="D13" s="67"/>
      <c r="E13" s="67"/>
      <c r="F13" s="67"/>
      <c r="G13" s="67"/>
      <c r="H13" s="67"/>
    </row>
    <row r="14" spans="2:9" x14ac:dyDescent="0.3">
      <c r="B14" s="262">
        <v>6</v>
      </c>
      <c r="C14" s="113"/>
      <c r="D14" s="67"/>
      <c r="E14" s="67"/>
      <c r="F14" s="67"/>
      <c r="G14" s="67"/>
      <c r="H14" s="67"/>
    </row>
    <row r="15" spans="2:9" x14ac:dyDescent="0.3">
      <c r="B15" s="262">
        <v>7</v>
      </c>
      <c r="C15" s="113"/>
      <c r="D15" s="67"/>
      <c r="E15" s="67"/>
      <c r="F15" s="67"/>
      <c r="G15" s="67"/>
      <c r="H15" s="67"/>
    </row>
    <row r="16" spans="2:9" x14ac:dyDescent="0.3">
      <c r="B16" s="262">
        <v>8</v>
      </c>
      <c r="C16" s="113"/>
      <c r="D16" s="67"/>
      <c r="E16" s="67"/>
      <c r="F16" s="67"/>
      <c r="G16" s="67"/>
      <c r="H16" s="67"/>
    </row>
    <row r="17" spans="2:8" x14ac:dyDescent="0.3">
      <c r="B17" s="262">
        <v>9</v>
      </c>
      <c r="C17" s="113"/>
      <c r="D17" s="67"/>
      <c r="E17" s="67"/>
      <c r="F17" s="67"/>
      <c r="G17" s="67"/>
      <c r="H17" s="67"/>
    </row>
    <row r="18" spans="2:8" x14ac:dyDescent="0.3">
      <c r="B18" s="262">
        <v>10</v>
      </c>
      <c r="C18" s="113"/>
      <c r="D18" s="67"/>
      <c r="E18" s="67"/>
      <c r="F18" s="67"/>
      <c r="G18" s="67"/>
      <c r="H18" s="67"/>
    </row>
    <row r="19" spans="2:8" x14ac:dyDescent="0.3">
      <c r="B19" s="262">
        <v>11</v>
      </c>
      <c r="C19" s="113"/>
      <c r="D19" s="67"/>
      <c r="E19" s="67"/>
      <c r="F19" s="67"/>
      <c r="G19" s="67"/>
      <c r="H19" s="67"/>
    </row>
    <row r="20" spans="2:8" x14ac:dyDescent="0.3">
      <c r="B20" s="262" t="s">
        <v>299</v>
      </c>
      <c r="C20" s="113"/>
      <c r="D20" s="67"/>
      <c r="E20" s="67"/>
      <c r="F20" s="67"/>
      <c r="G20" s="67"/>
      <c r="H20" s="67"/>
    </row>
    <row r="21" spans="2:8" ht="15" customHeight="1" x14ac:dyDescent="0.3">
      <c r="B21" s="967" t="s">
        <v>1168</v>
      </c>
      <c r="C21" s="968"/>
      <c r="D21" s="968"/>
      <c r="E21" s="968"/>
      <c r="F21" s="968"/>
      <c r="G21" s="976"/>
      <c r="H21" s="346"/>
    </row>
    <row r="22" spans="2:8" x14ac:dyDescent="0.3">
      <c r="B22" s="263" t="s">
        <v>1006</v>
      </c>
      <c r="C22" t="s">
        <v>1007</v>
      </c>
    </row>
    <row r="23" spans="2:8" x14ac:dyDescent="0.3">
      <c r="B23" s="263" t="s">
        <v>1008</v>
      </c>
      <c r="C23" t="s">
        <v>1009</v>
      </c>
    </row>
    <row r="24" spans="2:8" ht="15" thickBot="1" x14ac:dyDescent="0.35"/>
    <row r="25" spans="2:8" x14ac:dyDescent="0.3">
      <c r="B25" s="230" t="s">
        <v>697</v>
      </c>
      <c r="C25" s="153"/>
      <c r="D25" s="153"/>
      <c r="E25" s="153"/>
      <c r="F25" s="153"/>
      <c r="G25" s="153"/>
      <c r="H25" s="154"/>
    </row>
    <row r="26" spans="2:8" x14ac:dyDescent="0.3">
      <c r="B26" s="804"/>
      <c r="C26" s="764"/>
      <c r="D26" s="764"/>
      <c r="E26" s="764"/>
      <c r="F26" s="764"/>
      <c r="G26" s="764"/>
      <c r="H26" s="765"/>
    </row>
    <row r="27" spans="2:8" x14ac:dyDescent="0.3">
      <c r="B27" s="804"/>
      <c r="C27" s="764"/>
      <c r="D27" s="764"/>
      <c r="E27" s="764"/>
      <c r="F27" s="764"/>
      <c r="G27" s="764"/>
      <c r="H27" s="765"/>
    </row>
    <row r="28" spans="2:8" x14ac:dyDescent="0.3">
      <c r="B28" s="804"/>
      <c r="C28" s="764"/>
      <c r="D28" s="764"/>
      <c r="E28" s="764"/>
      <c r="F28" s="764"/>
      <c r="G28" s="764"/>
      <c r="H28" s="765"/>
    </row>
    <row r="29" spans="2:8" x14ac:dyDescent="0.3">
      <c r="B29" s="804"/>
      <c r="C29" s="764"/>
      <c r="D29" s="764"/>
      <c r="E29" s="764"/>
      <c r="F29" s="764"/>
      <c r="G29" s="764"/>
      <c r="H29" s="765"/>
    </row>
    <row r="30" spans="2:8" x14ac:dyDescent="0.3">
      <c r="B30" s="804"/>
      <c r="C30" s="764"/>
      <c r="D30" s="764"/>
      <c r="E30" s="764"/>
      <c r="F30" s="764"/>
      <c r="G30" s="764"/>
      <c r="H30" s="765"/>
    </row>
    <row r="31" spans="2:8" x14ac:dyDescent="0.3">
      <c r="B31" s="804"/>
      <c r="C31" s="764"/>
      <c r="D31" s="764"/>
      <c r="E31" s="764"/>
      <c r="F31" s="764"/>
      <c r="G31" s="764"/>
      <c r="H31" s="765"/>
    </row>
    <row r="32" spans="2:8" x14ac:dyDescent="0.3">
      <c r="B32" s="804"/>
      <c r="C32" s="764"/>
      <c r="D32" s="764"/>
      <c r="E32" s="764"/>
      <c r="F32" s="764"/>
      <c r="G32" s="764"/>
      <c r="H32" s="765"/>
    </row>
    <row r="33" spans="2:8" x14ac:dyDescent="0.3">
      <c r="B33" s="804"/>
      <c r="C33" s="764"/>
      <c r="D33" s="764"/>
      <c r="E33" s="764"/>
      <c r="F33" s="764"/>
      <c r="G33" s="764"/>
      <c r="H33" s="765"/>
    </row>
    <row r="34" spans="2:8" x14ac:dyDescent="0.3">
      <c r="B34" s="804"/>
      <c r="C34" s="764"/>
      <c r="D34" s="764"/>
      <c r="E34" s="764"/>
      <c r="F34" s="764"/>
      <c r="G34" s="764"/>
      <c r="H34" s="765"/>
    </row>
    <row r="35" spans="2:8" x14ac:dyDescent="0.3">
      <c r="B35" s="804"/>
      <c r="C35" s="764"/>
      <c r="D35" s="764"/>
      <c r="E35" s="764"/>
      <c r="F35" s="764"/>
      <c r="G35" s="764"/>
      <c r="H35" s="765"/>
    </row>
    <row r="36" spans="2:8" x14ac:dyDescent="0.3">
      <c r="B36" s="804"/>
      <c r="C36" s="764"/>
      <c r="D36" s="764"/>
      <c r="E36" s="764"/>
      <c r="F36" s="764"/>
      <c r="G36" s="764"/>
      <c r="H36" s="765"/>
    </row>
    <row r="37" spans="2:8" x14ac:dyDescent="0.3">
      <c r="B37" s="804"/>
      <c r="C37" s="764"/>
      <c r="D37" s="764"/>
      <c r="E37" s="764"/>
      <c r="F37" s="764"/>
      <c r="G37" s="764"/>
      <c r="H37" s="765"/>
    </row>
    <row r="38" spans="2:8" x14ac:dyDescent="0.3">
      <c r="B38" s="804"/>
      <c r="C38" s="764"/>
      <c r="D38" s="764"/>
      <c r="E38" s="764"/>
      <c r="F38" s="764"/>
      <c r="G38" s="764"/>
      <c r="H38" s="765"/>
    </row>
    <row r="39" spans="2:8" x14ac:dyDescent="0.3">
      <c r="B39" s="804"/>
      <c r="C39" s="764"/>
      <c r="D39" s="764"/>
      <c r="E39" s="764"/>
      <c r="F39" s="764"/>
      <c r="G39" s="764"/>
      <c r="H39" s="765"/>
    </row>
    <row r="40" spans="2:8" x14ac:dyDescent="0.3">
      <c r="B40" s="804"/>
      <c r="C40" s="764"/>
      <c r="D40" s="764"/>
      <c r="E40" s="764"/>
      <c r="F40" s="764"/>
      <c r="G40" s="764"/>
      <c r="H40" s="765"/>
    </row>
    <row r="41" spans="2:8" ht="15" thickBot="1" x14ac:dyDescent="0.35">
      <c r="B41" s="805"/>
      <c r="C41" s="755"/>
      <c r="D41" s="755"/>
      <c r="E41" s="755"/>
      <c r="F41" s="755"/>
      <c r="G41" s="755"/>
      <c r="H41" s="756"/>
    </row>
  </sheetData>
  <mergeCells count="9">
    <mergeCell ref="B26:H41"/>
    <mergeCell ref="E6:H6"/>
    <mergeCell ref="E7:F7"/>
    <mergeCell ref="G7:G8"/>
    <mergeCell ref="H7:H8"/>
    <mergeCell ref="B21:G21"/>
    <mergeCell ref="C6:C8"/>
    <mergeCell ref="B6:B8"/>
    <mergeCell ref="D6:D7"/>
  </mergeCells>
  <dataValidations count="2">
    <dataValidation type="list" allowBlank="1" showInputMessage="1" showErrorMessage="1" sqref="H9:H20" xr:uid="{00000000-0002-0000-5400-000000000000}">
      <formula1>"Perusahaan Swasta, Nirlaba, Institusi-organisasi multilateral, Lembaga Pemerintahan, BUMN, BUMND"</formula1>
    </dataValidation>
    <dataValidation type="list" allowBlank="1" showInputMessage="1" showErrorMessage="1" sqref="H21" xr:uid="{00000000-0002-0000-5400-000001000000}">
      <formula1>"V"</formula1>
    </dataValidation>
  </dataValidations>
  <pageMargins left="0.7" right="0.7" top="0.75" bottom="0.75" header="0.3" footer="0.3"/>
  <pageSetup paperSize="9" scale="90" orientation="landscape" horizontalDpi="360" verticalDpi="360" r:id="rId1"/>
  <drawing r:id="rId2"/>
  <legacyDrawing r:id="rId3"/>
</worksheet>
</file>

<file path=xl/worksheets/sheet8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tabColor theme="5"/>
  </sheetPr>
  <dimension ref="B3:L48"/>
  <sheetViews>
    <sheetView showGridLines="0" zoomScale="87" zoomScaleNormal="87" workbookViewId="0"/>
  </sheetViews>
  <sheetFormatPr defaultRowHeight="14.4" x14ac:dyDescent="0.3"/>
  <cols>
    <col min="1" max="1" width="4.6640625" customWidth="1"/>
    <col min="3" max="3" width="32.109375" customWidth="1"/>
    <col min="4" max="4" width="20.6640625" customWidth="1"/>
    <col min="5" max="5" width="16.33203125" customWidth="1"/>
    <col min="6" max="6" width="14.5546875" customWidth="1"/>
    <col min="7" max="7" width="15.109375" bestFit="1" customWidth="1"/>
    <col min="8" max="8" width="9.44140625" customWidth="1"/>
    <col min="9" max="9" width="14.6640625" customWidth="1"/>
    <col min="10" max="10" width="19.5546875" customWidth="1"/>
    <col min="11" max="11" width="27.44140625" customWidth="1"/>
    <col min="12" max="12" width="21.44140625" customWidth="1"/>
  </cols>
  <sheetData>
    <row r="3" spans="2:12" x14ac:dyDescent="0.3">
      <c r="B3" s="86" t="s">
        <v>1010</v>
      </c>
    </row>
    <row r="4" spans="2:12" ht="15.6" x14ac:dyDescent="0.3">
      <c r="B4" s="259" t="s">
        <v>368</v>
      </c>
      <c r="C4" s="1"/>
      <c r="D4" s="1"/>
      <c r="E4" s="1"/>
      <c r="F4" s="1"/>
      <c r="G4" s="1"/>
      <c r="H4" s="1"/>
      <c r="I4" s="1"/>
      <c r="J4" s="1"/>
      <c r="K4" s="1"/>
      <c r="L4" s="1"/>
    </row>
    <row r="5" spans="2:12" ht="15.6" x14ac:dyDescent="0.3">
      <c r="B5" s="259"/>
      <c r="C5" s="1"/>
      <c r="D5" s="1"/>
      <c r="E5" s="1"/>
      <c r="F5" s="1"/>
      <c r="G5" s="1"/>
      <c r="H5" s="1"/>
      <c r="I5" s="1"/>
      <c r="J5" s="1"/>
      <c r="K5" s="1"/>
      <c r="L5" s="1"/>
    </row>
    <row r="6" spans="2:12" ht="15.6" x14ac:dyDescent="0.3">
      <c r="B6" s="996" t="s">
        <v>238</v>
      </c>
      <c r="C6" s="990" t="s">
        <v>999</v>
      </c>
      <c r="D6" s="347" t="s">
        <v>1000</v>
      </c>
      <c r="E6" s="999" t="s">
        <v>1011</v>
      </c>
      <c r="F6" s="999"/>
      <c r="G6" s="999"/>
      <c r="H6" s="999"/>
      <c r="I6" s="999"/>
      <c r="J6" s="999"/>
      <c r="K6" s="999"/>
      <c r="L6" s="985" t="s">
        <v>1012</v>
      </c>
    </row>
    <row r="7" spans="2:12" ht="15.6" x14ac:dyDescent="0.3">
      <c r="B7" s="997"/>
      <c r="C7" s="995"/>
      <c r="D7" s="995" t="s">
        <v>1002</v>
      </c>
      <c r="E7" s="988" t="s">
        <v>1003</v>
      </c>
      <c r="F7" s="988"/>
      <c r="G7" s="989" t="s">
        <v>1013</v>
      </c>
      <c r="H7" s="732" t="s">
        <v>1014</v>
      </c>
      <c r="I7" s="732"/>
      <c r="J7" s="348" t="s">
        <v>1015</v>
      </c>
      <c r="K7" s="990" t="s">
        <v>1251</v>
      </c>
      <c r="L7" s="986"/>
    </row>
    <row r="8" spans="2:12" ht="28.5" customHeight="1" x14ac:dyDescent="0.3">
      <c r="B8" s="998"/>
      <c r="C8" s="991"/>
      <c r="D8" s="991"/>
      <c r="E8" s="349" t="s">
        <v>233</v>
      </c>
      <c r="F8" s="350" t="s">
        <v>234</v>
      </c>
      <c r="G8" s="989"/>
      <c r="H8" s="358" t="s">
        <v>1016</v>
      </c>
      <c r="I8" s="357" t="s">
        <v>1017</v>
      </c>
      <c r="J8" s="357" t="s">
        <v>1018</v>
      </c>
      <c r="K8" s="991"/>
      <c r="L8" s="987"/>
    </row>
    <row r="9" spans="2:12" ht="15.6" x14ac:dyDescent="0.3">
      <c r="B9" s="351">
        <v>1</v>
      </c>
      <c r="C9" s="352"/>
      <c r="D9" s="352"/>
      <c r="E9" s="353"/>
      <c r="F9" s="352"/>
      <c r="G9" s="352"/>
      <c r="H9" s="352"/>
      <c r="I9" s="352"/>
      <c r="J9" s="354"/>
      <c r="K9" s="354"/>
      <c r="L9" s="352"/>
    </row>
    <row r="10" spans="2:12" ht="15.6" x14ac:dyDescent="0.3">
      <c r="B10" s="351">
        <v>2</v>
      </c>
      <c r="C10" s="352"/>
      <c r="D10" s="352"/>
      <c r="E10" s="352"/>
      <c r="F10" s="352"/>
      <c r="G10" s="352"/>
      <c r="H10" s="352"/>
      <c r="I10" s="352"/>
      <c r="J10" s="354"/>
      <c r="K10" s="354"/>
      <c r="L10" s="352"/>
    </row>
    <row r="11" spans="2:12" ht="15.6" x14ac:dyDescent="0.3">
      <c r="B11" s="351">
        <v>3</v>
      </c>
      <c r="C11" s="352"/>
      <c r="D11" s="352"/>
      <c r="E11" s="352"/>
      <c r="F11" s="352"/>
      <c r="G11" s="352"/>
      <c r="H11" s="352"/>
      <c r="I11" s="352"/>
      <c r="J11" s="354"/>
      <c r="K11" s="354"/>
      <c r="L11" s="352"/>
    </row>
    <row r="12" spans="2:12" ht="15.6" x14ac:dyDescent="0.3">
      <c r="B12" s="351">
        <v>4</v>
      </c>
      <c r="C12" s="352"/>
      <c r="D12" s="352"/>
      <c r="E12" s="352"/>
      <c r="F12" s="352"/>
      <c r="G12" s="352"/>
      <c r="H12" s="352"/>
      <c r="I12" s="352"/>
      <c r="J12" s="354"/>
      <c r="K12" s="354"/>
      <c r="L12" s="352"/>
    </row>
    <row r="13" spans="2:12" ht="15.6" x14ac:dyDescent="0.3">
      <c r="B13" s="351">
        <v>5</v>
      </c>
      <c r="C13" s="352"/>
      <c r="D13" s="352"/>
      <c r="E13" s="352"/>
      <c r="F13" s="352"/>
      <c r="G13" s="352"/>
      <c r="H13" s="352"/>
      <c r="I13" s="352"/>
      <c r="J13" s="354"/>
      <c r="K13" s="354"/>
      <c r="L13" s="352"/>
    </row>
    <row r="14" spans="2:12" ht="15.6" x14ac:dyDescent="0.3">
      <c r="B14" s="351">
        <v>6</v>
      </c>
      <c r="C14" s="352"/>
      <c r="D14" s="352"/>
      <c r="E14" s="352"/>
      <c r="F14" s="352"/>
      <c r="G14" s="352"/>
      <c r="H14" s="352"/>
      <c r="I14" s="352"/>
      <c r="J14" s="354"/>
      <c r="K14" s="354"/>
      <c r="L14" s="352"/>
    </row>
    <row r="15" spans="2:12" ht="15.6" x14ac:dyDescent="0.3">
      <c r="B15" s="351">
        <v>7</v>
      </c>
      <c r="C15" s="352"/>
      <c r="D15" s="352"/>
      <c r="E15" s="352"/>
      <c r="F15" s="352"/>
      <c r="G15" s="352"/>
      <c r="H15" s="352"/>
      <c r="I15" s="352"/>
      <c r="J15" s="354"/>
      <c r="K15" s="354"/>
      <c r="L15" s="352"/>
    </row>
    <row r="16" spans="2:12" ht="15.6" x14ac:dyDescent="0.3">
      <c r="B16" s="351">
        <v>8</v>
      </c>
      <c r="C16" s="354"/>
      <c r="D16" s="352"/>
      <c r="E16" s="352"/>
      <c r="F16" s="352"/>
      <c r="G16" s="352"/>
      <c r="H16" s="352"/>
      <c r="I16" s="352"/>
      <c r="J16" s="354"/>
      <c r="K16" s="354"/>
      <c r="L16" s="352"/>
    </row>
    <row r="17" spans="2:12" ht="15.6" x14ac:dyDescent="0.3">
      <c r="B17" s="351">
        <v>9</v>
      </c>
      <c r="C17" s="354"/>
      <c r="D17" s="352"/>
      <c r="E17" s="352"/>
      <c r="F17" s="352"/>
      <c r="G17" s="352"/>
      <c r="H17" s="352"/>
      <c r="I17" s="352"/>
      <c r="J17" s="354"/>
      <c r="K17" s="354"/>
      <c r="L17" s="352"/>
    </row>
    <row r="18" spans="2:12" ht="15.6" x14ac:dyDescent="0.3">
      <c r="B18" s="351">
        <v>10</v>
      </c>
      <c r="C18" s="354"/>
      <c r="D18" s="352"/>
      <c r="E18" s="352"/>
      <c r="F18" s="352"/>
      <c r="G18" s="352"/>
      <c r="H18" s="352"/>
      <c r="I18" s="352"/>
      <c r="J18" s="354"/>
      <c r="K18" s="354"/>
      <c r="L18" s="352"/>
    </row>
    <row r="19" spans="2:12" ht="15.6" x14ac:dyDescent="0.3">
      <c r="B19" s="351">
        <v>11</v>
      </c>
      <c r="C19" s="354"/>
      <c r="D19" s="352"/>
      <c r="E19" s="352"/>
      <c r="F19" s="352"/>
      <c r="G19" s="352"/>
      <c r="H19" s="352"/>
      <c r="I19" s="352"/>
      <c r="J19" s="354"/>
      <c r="K19" s="354"/>
      <c r="L19" s="352"/>
    </row>
    <row r="20" spans="2:12" ht="15.6" x14ac:dyDescent="0.3">
      <c r="B20" s="351">
        <v>12</v>
      </c>
      <c r="C20" s="354"/>
      <c r="D20" s="352"/>
      <c r="E20" s="352"/>
      <c r="F20" s="352"/>
      <c r="G20" s="352"/>
      <c r="H20" s="352"/>
      <c r="I20" s="352"/>
      <c r="J20" s="354"/>
      <c r="K20" s="354"/>
      <c r="L20" s="352"/>
    </row>
    <row r="21" spans="2:12" ht="15.6" x14ac:dyDescent="0.3">
      <c r="B21" s="351">
        <v>13</v>
      </c>
      <c r="C21" s="354"/>
      <c r="D21" s="352"/>
      <c r="E21" s="352"/>
      <c r="F21" s="352"/>
      <c r="G21" s="352"/>
      <c r="H21" s="352"/>
      <c r="I21" s="352"/>
      <c r="J21" s="354"/>
      <c r="K21" s="354"/>
      <c r="L21" s="352"/>
    </row>
    <row r="22" spans="2:12" ht="15.6" x14ac:dyDescent="0.3">
      <c r="B22" s="351">
        <v>14</v>
      </c>
      <c r="C22" s="352"/>
      <c r="D22" s="352"/>
      <c r="E22" s="352"/>
      <c r="F22" s="352"/>
      <c r="G22" s="352"/>
      <c r="H22" s="352"/>
      <c r="I22" s="352"/>
      <c r="J22" s="354"/>
      <c r="K22" s="354"/>
      <c r="L22" s="352"/>
    </row>
    <row r="23" spans="2:12" ht="15.6" x14ac:dyDescent="0.3">
      <c r="B23" s="351">
        <v>15</v>
      </c>
      <c r="C23" s="352"/>
      <c r="D23" s="352"/>
      <c r="E23" s="352"/>
      <c r="F23" s="352"/>
      <c r="G23" s="352"/>
      <c r="H23" s="352"/>
      <c r="I23" s="352"/>
      <c r="J23" s="354"/>
      <c r="K23" s="354"/>
      <c r="L23" s="352"/>
    </row>
    <row r="24" spans="2:12" ht="15.6" x14ac:dyDescent="0.3">
      <c r="B24" s="351"/>
      <c r="C24" s="352"/>
      <c r="D24" s="352"/>
      <c r="E24" s="352"/>
      <c r="F24" s="352"/>
      <c r="G24" s="352"/>
      <c r="H24" s="352"/>
      <c r="I24" s="352"/>
      <c r="J24" s="354"/>
      <c r="K24" s="354"/>
      <c r="L24" s="352"/>
    </row>
    <row r="25" spans="2:12" ht="15.6" x14ac:dyDescent="0.3">
      <c r="B25" s="351"/>
      <c r="C25" s="352"/>
      <c r="D25" s="352"/>
      <c r="E25" s="352"/>
      <c r="F25" s="352"/>
      <c r="G25" s="352"/>
      <c r="H25" s="352"/>
      <c r="I25" s="352"/>
      <c r="J25" s="354"/>
      <c r="K25" s="354"/>
      <c r="L25" s="352"/>
    </row>
    <row r="26" spans="2:12" ht="15.6" x14ac:dyDescent="0.3">
      <c r="B26" s="351" t="s">
        <v>299</v>
      </c>
      <c r="C26" s="352"/>
      <c r="D26" s="352"/>
      <c r="E26" s="352"/>
      <c r="F26" s="352"/>
      <c r="G26" s="352"/>
      <c r="H26" s="352"/>
      <c r="I26" s="352"/>
      <c r="J26" s="354"/>
      <c r="K26" s="354"/>
      <c r="L26" s="352"/>
    </row>
    <row r="27" spans="2:12" ht="15" customHeight="1" x14ac:dyDescent="0.3">
      <c r="B27" s="992" t="s">
        <v>1168</v>
      </c>
      <c r="C27" s="993"/>
      <c r="D27" s="993"/>
      <c r="E27" s="993"/>
      <c r="F27" s="993"/>
      <c r="G27" s="993"/>
      <c r="H27" s="993"/>
      <c r="I27" s="993"/>
      <c r="J27" s="993"/>
      <c r="K27" s="994"/>
      <c r="L27" s="355"/>
    </row>
    <row r="28" spans="2:12" ht="15.6" x14ac:dyDescent="0.3">
      <c r="B28" s="1" t="s">
        <v>1006</v>
      </c>
      <c r="C28" s="1" t="s">
        <v>1007</v>
      </c>
      <c r="D28" s="1"/>
      <c r="E28" s="1"/>
      <c r="F28" s="1"/>
      <c r="G28" s="1"/>
      <c r="H28" s="1"/>
      <c r="I28" s="1"/>
      <c r="J28" s="1"/>
      <c r="K28" s="1"/>
      <c r="L28" s="1"/>
    </row>
    <row r="29" spans="2:12" ht="15.6" x14ac:dyDescent="0.3">
      <c r="B29" s="356" t="s">
        <v>1008</v>
      </c>
      <c r="C29" s="1" t="s">
        <v>1019</v>
      </c>
      <c r="D29" s="1"/>
      <c r="E29" s="1"/>
      <c r="F29" s="1"/>
      <c r="G29" s="1"/>
      <c r="H29" s="1"/>
      <c r="I29" s="1"/>
      <c r="J29" s="1"/>
      <c r="K29" s="1"/>
      <c r="L29" s="1"/>
    </row>
    <row r="31" spans="2:12" ht="15" thickBot="1" x14ac:dyDescent="0.35"/>
    <row r="32" spans="2:12" x14ac:dyDescent="0.3">
      <c r="B32" s="230" t="s">
        <v>697</v>
      </c>
      <c r="C32" s="153"/>
      <c r="D32" s="153"/>
      <c r="E32" s="153"/>
      <c r="F32" s="153"/>
      <c r="G32" s="153"/>
      <c r="H32" s="153"/>
      <c r="I32" s="153"/>
      <c r="J32" s="153"/>
      <c r="K32" s="153"/>
      <c r="L32" s="154"/>
    </row>
    <row r="33" spans="2:12" x14ac:dyDescent="0.3">
      <c r="B33" s="804"/>
      <c r="C33" s="764"/>
      <c r="D33" s="764"/>
      <c r="E33" s="764"/>
      <c r="F33" s="764"/>
      <c r="G33" s="764"/>
      <c r="H33" s="764"/>
      <c r="I33" s="764"/>
      <c r="J33" s="764"/>
      <c r="K33" s="764"/>
      <c r="L33" s="765"/>
    </row>
    <row r="34" spans="2:12" x14ac:dyDescent="0.3">
      <c r="B34" s="804"/>
      <c r="C34" s="764"/>
      <c r="D34" s="764"/>
      <c r="E34" s="764"/>
      <c r="F34" s="764"/>
      <c r="G34" s="764"/>
      <c r="H34" s="764"/>
      <c r="I34" s="764"/>
      <c r="J34" s="764"/>
      <c r="K34" s="764"/>
      <c r="L34" s="765"/>
    </row>
    <row r="35" spans="2:12" x14ac:dyDescent="0.3">
      <c r="B35" s="804"/>
      <c r="C35" s="764"/>
      <c r="D35" s="764"/>
      <c r="E35" s="764"/>
      <c r="F35" s="764"/>
      <c r="G35" s="764"/>
      <c r="H35" s="764"/>
      <c r="I35" s="764"/>
      <c r="J35" s="764"/>
      <c r="K35" s="764"/>
      <c r="L35" s="765"/>
    </row>
    <row r="36" spans="2:12" x14ac:dyDescent="0.3">
      <c r="B36" s="804"/>
      <c r="C36" s="764"/>
      <c r="D36" s="764"/>
      <c r="E36" s="764"/>
      <c r="F36" s="764"/>
      <c r="G36" s="764"/>
      <c r="H36" s="764"/>
      <c r="I36" s="764"/>
      <c r="J36" s="764"/>
      <c r="K36" s="764"/>
      <c r="L36" s="765"/>
    </row>
    <row r="37" spans="2:12" x14ac:dyDescent="0.3">
      <c r="B37" s="804"/>
      <c r="C37" s="764"/>
      <c r="D37" s="764"/>
      <c r="E37" s="764"/>
      <c r="F37" s="764"/>
      <c r="G37" s="764"/>
      <c r="H37" s="764"/>
      <c r="I37" s="764"/>
      <c r="J37" s="764"/>
      <c r="K37" s="764"/>
      <c r="L37" s="765"/>
    </row>
    <row r="38" spans="2:12" x14ac:dyDescent="0.3">
      <c r="B38" s="804"/>
      <c r="C38" s="764"/>
      <c r="D38" s="764"/>
      <c r="E38" s="764"/>
      <c r="F38" s="764"/>
      <c r="G38" s="764"/>
      <c r="H38" s="764"/>
      <c r="I38" s="764"/>
      <c r="J38" s="764"/>
      <c r="K38" s="764"/>
      <c r="L38" s="765"/>
    </row>
    <row r="39" spans="2:12" x14ac:dyDescent="0.3">
      <c r="B39" s="804"/>
      <c r="C39" s="764"/>
      <c r="D39" s="764"/>
      <c r="E39" s="764"/>
      <c r="F39" s="764"/>
      <c r="G39" s="764"/>
      <c r="H39" s="764"/>
      <c r="I39" s="764"/>
      <c r="J39" s="764"/>
      <c r="K39" s="764"/>
      <c r="L39" s="765"/>
    </row>
    <row r="40" spans="2:12" x14ac:dyDescent="0.3">
      <c r="B40" s="804"/>
      <c r="C40" s="764"/>
      <c r="D40" s="764"/>
      <c r="E40" s="764"/>
      <c r="F40" s="764"/>
      <c r="G40" s="764"/>
      <c r="H40" s="764"/>
      <c r="I40" s="764"/>
      <c r="J40" s="764"/>
      <c r="K40" s="764"/>
      <c r="L40" s="765"/>
    </row>
    <row r="41" spans="2:12" x14ac:dyDescent="0.3">
      <c r="B41" s="804"/>
      <c r="C41" s="764"/>
      <c r="D41" s="764"/>
      <c r="E41" s="764"/>
      <c r="F41" s="764"/>
      <c r="G41" s="764"/>
      <c r="H41" s="764"/>
      <c r="I41" s="764"/>
      <c r="J41" s="764"/>
      <c r="K41" s="764"/>
      <c r="L41" s="765"/>
    </row>
    <row r="42" spans="2:12" x14ac:dyDescent="0.3">
      <c r="B42" s="804"/>
      <c r="C42" s="764"/>
      <c r="D42" s="764"/>
      <c r="E42" s="764"/>
      <c r="F42" s="764"/>
      <c r="G42" s="764"/>
      <c r="H42" s="764"/>
      <c r="I42" s="764"/>
      <c r="J42" s="764"/>
      <c r="K42" s="764"/>
      <c r="L42" s="765"/>
    </row>
    <row r="43" spans="2:12" x14ac:dyDescent="0.3">
      <c r="B43" s="804"/>
      <c r="C43" s="764"/>
      <c r="D43" s="764"/>
      <c r="E43" s="764"/>
      <c r="F43" s="764"/>
      <c r="G43" s="764"/>
      <c r="H43" s="764"/>
      <c r="I43" s="764"/>
      <c r="J43" s="764"/>
      <c r="K43" s="764"/>
      <c r="L43" s="765"/>
    </row>
    <row r="44" spans="2:12" x14ac:dyDescent="0.3">
      <c r="B44" s="804"/>
      <c r="C44" s="764"/>
      <c r="D44" s="764"/>
      <c r="E44" s="764"/>
      <c r="F44" s="764"/>
      <c r="G44" s="764"/>
      <c r="H44" s="764"/>
      <c r="I44" s="764"/>
      <c r="J44" s="764"/>
      <c r="K44" s="764"/>
      <c r="L44" s="765"/>
    </row>
    <row r="45" spans="2:12" x14ac:dyDescent="0.3">
      <c r="B45" s="804"/>
      <c r="C45" s="764"/>
      <c r="D45" s="764"/>
      <c r="E45" s="764"/>
      <c r="F45" s="764"/>
      <c r="G45" s="764"/>
      <c r="H45" s="764"/>
      <c r="I45" s="764"/>
      <c r="J45" s="764"/>
      <c r="K45" s="764"/>
      <c r="L45" s="765"/>
    </row>
    <row r="46" spans="2:12" x14ac:dyDescent="0.3">
      <c r="B46" s="804"/>
      <c r="C46" s="764"/>
      <c r="D46" s="764"/>
      <c r="E46" s="764"/>
      <c r="F46" s="764"/>
      <c r="G46" s="764"/>
      <c r="H46" s="764"/>
      <c r="I46" s="764"/>
      <c r="J46" s="764"/>
      <c r="K46" s="764"/>
      <c r="L46" s="765"/>
    </row>
    <row r="47" spans="2:12" x14ac:dyDescent="0.3">
      <c r="B47" s="804"/>
      <c r="C47" s="764"/>
      <c r="D47" s="764"/>
      <c r="E47" s="764"/>
      <c r="F47" s="764"/>
      <c r="G47" s="764"/>
      <c r="H47" s="764"/>
      <c r="I47" s="764"/>
      <c r="J47" s="764"/>
      <c r="K47" s="764"/>
      <c r="L47" s="765"/>
    </row>
    <row r="48" spans="2:12" ht="15" thickBot="1" x14ac:dyDescent="0.35">
      <c r="B48" s="805"/>
      <c r="C48" s="755"/>
      <c r="D48" s="755"/>
      <c r="E48" s="755"/>
      <c r="F48" s="755"/>
      <c r="G48" s="755"/>
      <c r="H48" s="755"/>
      <c r="I48" s="755"/>
      <c r="J48" s="755"/>
      <c r="K48" s="755"/>
      <c r="L48" s="756"/>
    </row>
  </sheetData>
  <mergeCells count="11">
    <mergeCell ref="B33:L48"/>
    <mergeCell ref="L6:L8"/>
    <mergeCell ref="E7:F7"/>
    <mergeCell ref="G7:G8"/>
    <mergeCell ref="H7:I7"/>
    <mergeCell ref="K7:K8"/>
    <mergeCell ref="B27:K27"/>
    <mergeCell ref="C6:C8"/>
    <mergeCell ref="B6:B8"/>
    <mergeCell ref="D7:D8"/>
    <mergeCell ref="E6:K6"/>
  </mergeCells>
  <dataValidations count="3">
    <dataValidation type="list" allowBlank="1" showInputMessage="1" showErrorMessage="1" sqref="H9:I25 L27 E9:F26" xr:uid="{00000000-0002-0000-5500-000000000000}">
      <formula1>"V"</formula1>
    </dataValidation>
    <dataValidation type="list" allowBlank="1" showInputMessage="1" showErrorMessage="1" sqref="J9:J26" xr:uid="{00000000-0002-0000-5500-000001000000}">
      <formula1>"Perusahaan Perorangan, Firma, Perseroan Komanditer (CV), Perseroan Terbatas (PT)"</formula1>
    </dataValidation>
    <dataValidation type="list" allowBlank="1" showInputMessage="1" showErrorMessage="1" sqref="K9:K25" xr:uid="{00000000-0002-0000-5500-000002000000}">
      <formula1>"Tenaga Ahli, Konsultan, Menghasilkan Karya Seni/Budaya"</formula1>
    </dataValidation>
  </dataValidations>
  <pageMargins left="0.7" right="0.7" top="0.75" bottom="0.75" header="0.3" footer="0.3"/>
  <pageSetup paperSize="9" scale="70" orientation="landscape" horizontalDpi="0" verticalDpi="0" r:id="rId1"/>
  <drawing r:id="rId2"/>
  <legacyDrawing r:id="rId3"/>
</worksheet>
</file>

<file path=xl/worksheets/sheet8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tabColor theme="5"/>
  </sheetPr>
  <dimension ref="B3:N40"/>
  <sheetViews>
    <sheetView showGridLines="0" workbookViewId="0"/>
  </sheetViews>
  <sheetFormatPr defaultColWidth="9.109375" defaultRowHeight="15.6" x14ac:dyDescent="0.3"/>
  <cols>
    <col min="1" max="1" width="4" style="1" customWidth="1"/>
    <col min="2" max="2" width="9.109375" style="1"/>
    <col min="3" max="3" width="27.5546875" style="1" customWidth="1"/>
    <col min="4" max="4" width="15.44140625" style="1" customWidth="1"/>
    <col min="5" max="5" width="13.33203125" style="1" customWidth="1"/>
    <col min="6" max="6" width="12.109375" style="1" customWidth="1"/>
    <col min="7" max="7" width="14.109375" style="1" customWidth="1"/>
    <col min="8" max="8" width="15.88671875" style="1" customWidth="1"/>
    <col min="9" max="10" width="14.44140625" style="1" customWidth="1"/>
    <col min="11" max="11" width="11.88671875" style="1" customWidth="1"/>
    <col min="12" max="16384" width="9.109375" style="1"/>
  </cols>
  <sheetData>
    <row r="3" spans="2:14" x14ac:dyDescent="0.3">
      <c r="B3" s="259" t="s">
        <v>1169</v>
      </c>
    </row>
    <row r="4" spans="2:14" x14ac:dyDescent="0.3">
      <c r="B4" s="259" t="s">
        <v>368</v>
      </c>
    </row>
    <row r="5" spans="2:14" x14ac:dyDescent="0.3">
      <c r="B5" s="259"/>
    </row>
    <row r="6" spans="2:14" x14ac:dyDescent="0.3">
      <c r="B6" s="1015" t="s">
        <v>238</v>
      </c>
      <c r="C6" s="1013" t="s">
        <v>999</v>
      </c>
      <c r="D6" s="360" t="s">
        <v>1000</v>
      </c>
      <c r="E6" s="1002" t="s">
        <v>1020</v>
      </c>
      <c r="F6" s="1003"/>
      <c r="G6" s="1003"/>
      <c r="H6" s="1003"/>
      <c r="I6" s="1003"/>
      <c r="J6" s="1003"/>
      <c r="K6" s="1004"/>
      <c r="L6" s="259"/>
      <c r="M6" s="259"/>
      <c r="N6" s="259"/>
    </row>
    <row r="7" spans="2:14" x14ac:dyDescent="0.3">
      <c r="B7" s="1016"/>
      <c r="C7" s="1014"/>
      <c r="D7" s="1014" t="s">
        <v>1002</v>
      </c>
      <c r="E7" s="1005" t="s">
        <v>1021</v>
      </c>
      <c r="F7" s="1005"/>
      <c r="G7" s="1002" t="s">
        <v>1022</v>
      </c>
      <c r="H7" s="1003"/>
      <c r="I7" s="1004"/>
      <c r="J7" s="1006" t="s">
        <v>1023</v>
      </c>
      <c r="K7" s="1006"/>
      <c r="L7" s="1001"/>
      <c r="M7" s="1001"/>
      <c r="N7" s="1001"/>
    </row>
    <row r="8" spans="2:14" x14ac:dyDescent="0.3">
      <c r="B8" s="1017"/>
      <c r="C8" s="1006"/>
      <c r="D8" s="1006"/>
      <c r="E8" s="361" t="s">
        <v>233</v>
      </c>
      <c r="F8" s="362" t="s">
        <v>234</v>
      </c>
      <c r="G8" s="363" t="s">
        <v>1024</v>
      </c>
      <c r="H8" s="364" t="s">
        <v>1025</v>
      </c>
      <c r="I8" s="365" t="s">
        <v>1026</v>
      </c>
      <c r="J8" s="366" t="s">
        <v>1027</v>
      </c>
      <c r="K8" s="366" t="s">
        <v>1028</v>
      </c>
      <c r="L8" s="259"/>
      <c r="M8" s="259"/>
      <c r="N8" s="259"/>
    </row>
    <row r="9" spans="2:14" x14ac:dyDescent="0.3">
      <c r="B9" s="351">
        <v>1</v>
      </c>
      <c r="C9" s="354"/>
      <c r="D9" s="352"/>
      <c r="E9" s="353"/>
      <c r="F9" s="352"/>
      <c r="G9" s="352"/>
      <c r="H9" s="352"/>
      <c r="I9" s="352"/>
      <c r="J9" s="352"/>
      <c r="K9" s="352"/>
      <c r="L9" s="1000"/>
      <c r="M9" s="1000"/>
      <c r="N9" s="1000"/>
    </row>
    <row r="10" spans="2:14" x14ac:dyDescent="0.3">
      <c r="B10" s="351">
        <v>2</v>
      </c>
      <c r="C10" s="354"/>
      <c r="D10" s="352"/>
      <c r="E10" s="352"/>
      <c r="F10" s="352"/>
      <c r="G10" s="352"/>
      <c r="H10" s="352"/>
      <c r="I10" s="352"/>
      <c r="J10" s="352"/>
      <c r="K10" s="352"/>
      <c r="L10" s="1000"/>
      <c r="M10" s="1000"/>
      <c r="N10" s="1000"/>
    </row>
    <row r="11" spans="2:14" x14ac:dyDescent="0.3">
      <c r="B11" s="351">
        <v>3</v>
      </c>
      <c r="C11" s="354"/>
      <c r="D11" s="352"/>
      <c r="E11" s="352"/>
      <c r="F11" s="352"/>
      <c r="G11" s="352"/>
      <c r="H11" s="352"/>
      <c r="I11" s="352"/>
      <c r="J11" s="352"/>
      <c r="K11" s="352"/>
      <c r="L11" s="1000"/>
      <c r="M11" s="1000"/>
      <c r="N11" s="1000"/>
    </row>
    <row r="12" spans="2:14" x14ac:dyDescent="0.3">
      <c r="B12" s="351">
        <v>4</v>
      </c>
      <c r="C12" s="354"/>
      <c r="D12" s="352"/>
      <c r="E12" s="352"/>
      <c r="F12" s="352"/>
      <c r="G12" s="352"/>
      <c r="H12" s="352"/>
      <c r="I12" s="352"/>
      <c r="J12" s="352"/>
      <c r="K12" s="352"/>
      <c r="L12" s="1000"/>
      <c r="M12" s="1000"/>
      <c r="N12" s="1000"/>
    </row>
    <row r="13" spans="2:14" x14ac:dyDescent="0.3">
      <c r="B13" s="351">
        <v>5</v>
      </c>
      <c r="C13" s="354"/>
      <c r="D13" s="352"/>
      <c r="E13" s="352"/>
      <c r="F13" s="352"/>
      <c r="G13" s="352"/>
      <c r="H13" s="352"/>
      <c r="I13" s="352"/>
      <c r="J13" s="352"/>
      <c r="K13" s="352"/>
      <c r="L13" s="2"/>
      <c r="M13" s="2"/>
      <c r="N13" s="2"/>
    </row>
    <row r="14" spans="2:14" x14ac:dyDescent="0.3">
      <c r="B14" s="351">
        <v>6</v>
      </c>
      <c r="C14" s="354"/>
      <c r="D14" s="352"/>
      <c r="E14" s="352"/>
      <c r="F14" s="352"/>
      <c r="G14" s="352"/>
      <c r="H14" s="352"/>
      <c r="I14" s="352"/>
      <c r="J14" s="352"/>
      <c r="K14" s="352"/>
      <c r="L14" s="2"/>
      <c r="M14" s="2"/>
      <c r="N14" s="2"/>
    </row>
    <row r="15" spans="2:14" x14ac:dyDescent="0.3">
      <c r="B15" s="351">
        <v>7</v>
      </c>
      <c r="C15" s="354"/>
      <c r="D15" s="352"/>
      <c r="E15" s="352"/>
      <c r="F15" s="352"/>
      <c r="G15" s="352"/>
      <c r="H15" s="352"/>
      <c r="I15" s="352"/>
      <c r="J15" s="352"/>
      <c r="K15" s="352"/>
      <c r="L15" s="2"/>
      <c r="M15" s="2"/>
      <c r="N15" s="2"/>
    </row>
    <row r="16" spans="2:14" x14ac:dyDescent="0.3">
      <c r="B16" s="351">
        <v>8</v>
      </c>
      <c r="C16" s="354"/>
      <c r="D16" s="352"/>
      <c r="E16" s="352"/>
      <c r="F16" s="352"/>
      <c r="G16" s="352"/>
      <c r="H16" s="352"/>
      <c r="I16" s="352"/>
      <c r="J16" s="352"/>
      <c r="K16" s="352"/>
      <c r="L16" s="2"/>
      <c r="M16" s="2"/>
      <c r="N16" s="2"/>
    </row>
    <row r="17" spans="2:14" x14ac:dyDescent="0.3">
      <c r="B17" s="351"/>
      <c r="C17" s="354"/>
      <c r="D17" s="352"/>
      <c r="E17" s="352"/>
      <c r="F17" s="352"/>
      <c r="G17" s="352"/>
      <c r="H17" s="352"/>
      <c r="I17" s="352"/>
      <c r="J17" s="352"/>
      <c r="K17" s="352"/>
      <c r="L17" s="2"/>
      <c r="M17" s="2"/>
      <c r="N17" s="2"/>
    </row>
    <row r="18" spans="2:14" x14ac:dyDescent="0.3">
      <c r="B18" s="351"/>
      <c r="C18" s="354"/>
      <c r="D18" s="352"/>
      <c r="E18" s="352"/>
      <c r="F18" s="352"/>
      <c r="G18" s="352"/>
      <c r="H18" s="352"/>
      <c r="I18" s="352"/>
      <c r="J18" s="352"/>
      <c r="K18" s="352"/>
      <c r="L18" s="2"/>
      <c r="M18" s="2"/>
      <c r="N18" s="2"/>
    </row>
    <row r="19" spans="2:14" x14ac:dyDescent="0.3">
      <c r="B19" s="351" t="s">
        <v>299</v>
      </c>
      <c r="C19" s="354"/>
      <c r="D19" s="352"/>
      <c r="E19" s="352"/>
      <c r="F19" s="352"/>
      <c r="G19" s="352"/>
      <c r="H19" s="352"/>
      <c r="I19" s="352"/>
      <c r="J19" s="352"/>
      <c r="K19" s="352"/>
      <c r="L19" s="1000"/>
      <c r="M19" s="1000"/>
      <c r="N19" s="1000"/>
    </row>
    <row r="20" spans="2:14" ht="15.75" customHeight="1" x14ac:dyDescent="0.3">
      <c r="B20" s="992" t="s">
        <v>1168</v>
      </c>
      <c r="C20" s="993"/>
      <c r="D20" s="993"/>
      <c r="E20" s="993"/>
      <c r="F20" s="993"/>
      <c r="G20" s="993"/>
      <c r="H20" s="993"/>
      <c r="I20" s="993"/>
      <c r="J20" s="993"/>
      <c r="K20" s="246"/>
    </row>
    <row r="21" spans="2:14" x14ac:dyDescent="0.3">
      <c r="B21" s="1" t="s">
        <v>1006</v>
      </c>
      <c r="C21" s="1" t="s">
        <v>1007</v>
      </c>
    </row>
    <row r="23" spans="2:14" ht="16.2" thickBot="1" x14ac:dyDescent="0.35"/>
    <row r="24" spans="2:14" x14ac:dyDescent="0.3">
      <c r="B24" s="359" t="s">
        <v>697</v>
      </c>
      <c r="C24" s="296"/>
      <c r="D24" s="296"/>
      <c r="E24" s="296"/>
      <c r="F24" s="296"/>
      <c r="G24" s="296"/>
      <c r="H24" s="296"/>
      <c r="I24" s="296"/>
      <c r="J24" s="296"/>
      <c r="K24" s="297"/>
    </row>
    <row r="25" spans="2:14" x14ac:dyDescent="0.3">
      <c r="B25" s="1007"/>
      <c r="C25" s="1008"/>
      <c r="D25" s="1008"/>
      <c r="E25" s="1008"/>
      <c r="F25" s="1008"/>
      <c r="G25" s="1008"/>
      <c r="H25" s="1008"/>
      <c r="I25" s="1008"/>
      <c r="J25" s="1008"/>
      <c r="K25" s="1009"/>
    </row>
    <row r="26" spans="2:14" x14ac:dyDescent="0.3">
      <c r="B26" s="1007"/>
      <c r="C26" s="1008"/>
      <c r="D26" s="1008"/>
      <c r="E26" s="1008"/>
      <c r="F26" s="1008"/>
      <c r="G26" s="1008"/>
      <c r="H26" s="1008"/>
      <c r="I26" s="1008"/>
      <c r="J26" s="1008"/>
      <c r="K26" s="1009"/>
    </row>
    <row r="27" spans="2:14" x14ac:dyDescent="0.3">
      <c r="B27" s="1007"/>
      <c r="C27" s="1008"/>
      <c r="D27" s="1008"/>
      <c r="E27" s="1008"/>
      <c r="F27" s="1008"/>
      <c r="G27" s="1008"/>
      <c r="H27" s="1008"/>
      <c r="I27" s="1008"/>
      <c r="J27" s="1008"/>
      <c r="K27" s="1009"/>
    </row>
    <row r="28" spans="2:14" x14ac:dyDescent="0.3">
      <c r="B28" s="1007"/>
      <c r="C28" s="1008"/>
      <c r="D28" s="1008"/>
      <c r="E28" s="1008"/>
      <c r="F28" s="1008"/>
      <c r="G28" s="1008"/>
      <c r="H28" s="1008"/>
      <c r="I28" s="1008"/>
      <c r="J28" s="1008"/>
      <c r="K28" s="1009"/>
    </row>
    <row r="29" spans="2:14" x14ac:dyDescent="0.3">
      <c r="B29" s="1007"/>
      <c r="C29" s="1008"/>
      <c r="D29" s="1008"/>
      <c r="E29" s="1008"/>
      <c r="F29" s="1008"/>
      <c r="G29" s="1008"/>
      <c r="H29" s="1008"/>
      <c r="I29" s="1008"/>
      <c r="J29" s="1008"/>
      <c r="K29" s="1009"/>
    </row>
    <row r="30" spans="2:14" x14ac:dyDescent="0.3">
      <c r="B30" s="1007"/>
      <c r="C30" s="1008"/>
      <c r="D30" s="1008"/>
      <c r="E30" s="1008"/>
      <c r="F30" s="1008"/>
      <c r="G30" s="1008"/>
      <c r="H30" s="1008"/>
      <c r="I30" s="1008"/>
      <c r="J30" s="1008"/>
      <c r="K30" s="1009"/>
    </row>
    <row r="31" spans="2:14" x14ac:dyDescent="0.3">
      <c r="B31" s="1007"/>
      <c r="C31" s="1008"/>
      <c r="D31" s="1008"/>
      <c r="E31" s="1008"/>
      <c r="F31" s="1008"/>
      <c r="G31" s="1008"/>
      <c r="H31" s="1008"/>
      <c r="I31" s="1008"/>
      <c r="J31" s="1008"/>
      <c r="K31" s="1009"/>
    </row>
    <row r="32" spans="2:14" x14ac:dyDescent="0.3">
      <c r="B32" s="1007"/>
      <c r="C32" s="1008"/>
      <c r="D32" s="1008"/>
      <c r="E32" s="1008"/>
      <c r="F32" s="1008"/>
      <c r="G32" s="1008"/>
      <c r="H32" s="1008"/>
      <c r="I32" s="1008"/>
      <c r="J32" s="1008"/>
      <c r="K32" s="1009"/>
    </row>
    <row r="33" spans="2:11" x14ac:dyDescent="0.3">
      <c r="B33" s="1007"/>
      <c r="C33" s="1008"/>
      <c r="D33" s="1008"/>
      <c r="E33" s="1008"/>
      <c r="F33" s="1008"/>
      <c r="G33" s="1008"/>
      <c r="H33" s="1008"/>
      <c r="I33" s="1008"/>
      <c r="J33" s="1008"/>
      <c r="K33" s="1009"/>
    </row>
    <row r="34" spans="2:11" x14ac:dyDescent="0.3">
      <c r="B34" s="1007"/>
      <c r="C34" s="1008"/>
      <c r="D34" s="1008"/>
      <c r="E34" s="1008"/>
      <c r="F34" s="1008"/>
      <c r="G34" s="1008"/>
      <c r="H34" s="1008"/>
      <c r="I34" s="1008"/>
      <c r="J34" s="1008"/>
      <c r="K34" s="1009"/>
    </row>
    <row r="35" spans="2:11" x14ac:dyDescent="0.3">
      <c r="B35" s="1007"/>
      <c r="C35" s="1008"/>
      <c r="D35" s="1008"/>
      <c r="E35" s="1008"/>
      <c r="F35" s="1008"/>
      <c r="G35" s="1008"/>
      <c r="H35" s="1008"/>
      <c r="I35" s="1008"/>
      <c r="J35" s="1008"/>
      <c r="K35" s="1009"/>
    </row>
    <row r="36" spans="2:11" x14ac:dyDescent="0.3">
      <c r="B36" s="1007"/>
      <c r="C36" s="1008"/>
      <c r="D36" s="1008"/>
      <c r="E36" s="1008"/>
      <c r="F36" s="1008"/>
      <c r="G36" s="1008"/>
      <c r="H36" s="1008"/>
      <c r="I36" s="1008"/>
      <c r="J36" s="1008"/>
      <c r="K36" s="1009"/>
    </row>
    <row r="37" spans="2:11" x14ac:dyDescent="0.3">
      <c r="B37" s="1007"/>
      <c r="C37" s="1008"/>
      <c r="D37" s="1008"/>
      <c r="E37" s="1008"/>
      <c r="F37" s="1008"/>
      <c r="G37" s="1008"/>
      <c r="H37" s="1008"/>
      <c r="I37" s="1008"/>
      <c r="J37" s="1008"/>
      <c r="K37" s="1009"/>
    </row>
    <row r="38" spans="2:11" x14ac:dyDescent="0.3">
      <c r="B38" s="1007"/>
      <c r="C38" s="1008"/>
      <c r="D38" s="1008"/>
      <c r="E38" s="1008"/>
      <c r="F38" s="1008"/>
      <c r="G38" s="1008"/>
      <c r="H38" s="1008"/>
      <c r="I38" s="1008"/>
      <c r="J38" s="1008"/>
      <c r="K38" s="1009"/>
    </row>
    <row r="39" spans="2:11" x14ac:dyDescent="0.3">
      <c r="B39" s="1007"/>
      <c r="C39" s="1008"/>
      <c r="D39" s="1008"/>
      <c r="E39" s="1008"/>
      <c r="F39" s="1008"/>
      <c r="G39" s="1008"/>
      <c r="H39" s="1008"/>
      <c r="I39" s="1008"/>
      <c r="J39" s="1008"/>
      <c r="K39" s="1009"/>
    </row>
    <row r="40" spans="2:11" ht="16.2" thickBot="1" x14ac:dyDescent="0.35">
      <c r="B40" s="1010"/>
      <c r="C40" s="1011"/>
      <c r="D40" s="1011"/>
      <c r="E40" s="1011"/>
      <c r="F40" s="1011"/>
      <c r="G40" s="1011"/>
      <c r="H40" s="1011"/>
      <c r="I40" s="1011"/>
      <c r="J40" s="1011"/>
      <c r="K40" s="1012"/>
    </row>
  </sheetData>
  <mergeCells count="15">
    <mergeCell ref="B25:K40"/>
    <mergeCell ref="B20:J20"/>
    <mergeCell ref="C6:C8"/>
    <mergeCell ref="B6:B8"/>
    <mergeCell ref="D7:D8"/>
    <mergeCell ref="L7:N7"/>
    <mergeCell ref="E6:K6"/>
    <mergeCell ref="E7:F7"/>
    <mergeCell ref="G7:I7"/>
    <mergeCell ref="J7:K7"/>
    <mergeCell ref="L12:N12"/>
    <mergeCell ref="L19:N19"/>
    <mergeCell ref="L9:N9"/>
    <mergeCell ref="L10:N10"/>
    <mergeCell ref="L11:N11"/>
  </mergeCells>
  <dataValidations count="1">
    <dataValidation type="list" allowBlank="1" showInputMessage="1" showErrorMessage="1" sqref="K20 E9:F18" xr:uid="{00000000-0002-0000-5600-000000000000}">
      <formula1>"V"</formula1>
    </dataValidation>
  </dataValidations>
  <pageMargins left="0.7" right="0.7" top="0.75" bottom="0.75" header="0.3" footer="0.3"/>
  <pageSetup paperSize="9" scale="90" orientation="landscape" horizontalDpi="360" verticalDpi="360" r:id="rId1"/>
  <drawing r:id="rId2"/>
  <legacyDrawing r:id="rId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tabColor theme="5"/>
  </sheetPr>
  <dimension ref="B3:H37"/>
  <sheetViews>
    <sheetView showGridLines="0" workbookViewId="0"/>
  </sheetViews>
  <sheetFormatPr defaultRowHeight="14.4" x14ac:dyDescent="0.3"/>
  <cols>
    <col min="2" max="2" width="6.88671875" customWidth="1"/>
    <col min="3" max="3" width="33.88671875" customWidth="1"/>
    <col min="4" max="4" width="11.88671875" bestFit="1" customWidth="1"/>
    <col min="5" max="5" width="7.5546875" customWidth="1"/>
    <col min="6" max="6" width="6.6640625" bestFit="1" customWidth="1"/>
    <col min="7" max="7" width="7.44140625" bestFit="1" customWidth="1"/>
    <col min="8" max="8" width="18.109375" customWidth="1"/>
  </cols>
  <sheetData>
    <row r="3" spans="2:8" ht="15.6" x14ac:dyDescent="0.3">
      <c r="B3" s="102" t="s">
        <v>1170</v>
      </c>
      <c r="C3" s="4"/>
      <c r="D3" s="4"/>
    </row>
    <row r="4" spans="2:8" x14ac:dyDescent="0.3">
      <c r="B4" s="76"/>
      <c r="C4" s="4"/>
      <c r="D4" s="4"/>
    </row>
    <row r="5" spans="2:8" ht="29.1" customHeight="1" x14ac:dyDescent="0.3">
      <c r="B5" s="1025" t="s">
        <v>238</v>
      </c>
      <c r="C5" s="1025" t="s">
        <v>1029</v>
      </c>
      <c r="D5" s="1018" t="s">
        <v>1171</v>
      </c>
      <c r="E5" s="1019"/>
      <c r="F5" s="1019"/>
      <c r="G5" s="1020"/>
      <c r="H5" s="1021" t="s">
        <v>845</v>
      </c>
    </row>
    <row r="6" spans="2:8" ht="31.2" x14ac:dyDescent="0.3">
      <c r="B6" s="1026"/>
      <c r="C6" s="1026"/>
      <c r="D6" s="372" t="s">
        <v>839</v>
      </c>
      <c r="E6" s="372" t="s">
        <v>265</v>
      </c>
      <c r="F6" s="372" t="s">
        <v>674</v>
      </c>
      <c r="G6" s="372" t="s">
        <v>840</v>
      </c>
      <c r="H6" s="1021"/>
    </row>
    <row r="7" spans="2:8" ht="15.6" x14ac:dyDescent="0.3">
      <c r="B7" s="335">
        <v>1</v>
      </c>
      <c r="C7" s="335">
        <v>2</v>
      </c>
      <c r="D7" s="335">
        <v>3</v>
      </c>
      <c r="E7" s="335">
        <v>4</v>
      </c>
      <c r="F7" s="335">
        <v>5</v>
      </c>
      <c r="G7" s="335">
        <v>6</v>
      </c>
      <c r="H7" s="335">
        <v>2</v>
      </c>
    </row>
    <row r="8" spans="2:8" ht="15.6" x14ac:dyDescent="0.3">
      <c r="B8" s="246">
        <v>1</v>
      </c>
      <c r="C8" s="336" t="s">
        <v>1030</v>
      </c>
      <c r="D8" s="367"/>
      <c r="E8" s="367"/>
      <c r="F8" s="367"/>
      <c r="G8" s="367"/>
      <c r="H8" s="336"/>
    </row>
    <row r="9" spans="2:8" ht="31.2" x14ac:dyDescent="0.3">
      <c r="B9" s="246">
        <v>2</v>
      </c>
      <c r="C9" s="336" t="s">
        <v>1031</v>
      </c>
      <c r="D9" s="367"/>
      <c r="E9" s="367"/>
      <c r="F9" s="367"/>
      <c r="G9" s="367"/>
      <c r="H9" s="336"/>
    </row>
    <row r="10" spans="2:8" ht="15.6" x14ac:dyDescent="0.3">
      <c r="B10" s="246">
        <v>3</v>
      </c>
      <c r="C10" s="336" t="s">
        <v>1032</v>
      </c>
      <c r="D10" s="367"/>
      <c r="E10" s="367"/>
      <c r="F10" s="367"/>
      <c r="G10" s="367"/>
      <c r="H10" s="336"/>
    </row>
    <row r="11" spans="2:8" ht="15.6" x14ac:dyDescent="0.3">
      <c r="B11" s="246">
        <v>4</v>
      </c>
      <c r="C11" s="336" t="s">
        <v>1033</v>
      </c>
      <c r="D11" s="367"/>
      <c r="E11" s="367"/>
      <c r="F11" s="367"/>
      <c r="G11" s="367"/>
      <c r="H11" s="336"/>
    </row>
    <row r="12" spans="2:8" ht="15.6" x14ac:dyDescent="0.3">
      <c r="B12" s="246">
        <v>5</v>
      </c>
      <c r="C12" s="336" t="s">
        <v>1034</v>
      </c>
      <c r="D12" s="367"/>
      <c r="E12" s="367"/>
      <c r="F12" s="367"/>
      <c r="G12" s="367"/>
      <c r="H12" s="336"/>
    </row>
    <row r="13" spans="2:8" ht="15.6" x14ac:dyDescent="0.3">
      <c r="B13" s="246">
        <v>6</v>
      </c>
      <c r="C13" s="336" t="s">
        <v>50</v>
      </c>
      <c r="D13" s="367"/>
      <c r="E13" s="367"/>
      <c r="F13" s="367"/>
      <c r="G13" s="367"/>
      <c r="H13" s="336"/>
    </row>
    <row r="14" spans="2:8" ht="15.6" x14ac:dyDescent="0.3">
      <c r="B14" s="246">
        <v>7</v>
      </c>
      <c r="C14" s="336" t="s">
        <v>1035</v>
      </c>
      <c r="D14" s="367"/>
      <c r="E14" s="367"/>
      <c r="F14" s="367"/>
      <c r="G14" s="367"/>
      <c r="H14" s="336"/>
    </row>
    <row r="15" spans="2:8" ht="15.6" x14ac:dyDescent="0.3">
      <c r="B15" s="1027" t="s">
        <v>348</v>
      </c>
      <c r="C15" s="1028"/>
      <c r="D15" s="368"/>
      <c r="E15" s="368"/>
      <c r="F15" s="368"/>
      <c r="G15" s="368"/>
      <c r="H15" s="369"/>
    </row>
    <row r="16" spans="2:8" ht="15.75" customHeight="1" x14ac:dyDescent="0.3">
      <c r="B16" s="1022" t="s">
        <v>1168</v>
      </c>
      <c r="C16" s="1023"/>
      <c r="D16" s="1023"/>
      <c r="E16" s="1023"/>
      <c r="F16" s="1023"/>
      <c r="G16" s="1024"/>
      <c r="H16" s="246"/>
    </row>
    <row r="18" spans="2:8" x14ac:dyDescent="0.3">
      <c r="B18" s="64" t="s">
        <v>2</v>
      </c>
    </row>
    <row r="19" spans="2:8" ht="15.6" x14ac:dyDescent="0.3">
      <c r="B19" s="1" t="s">
        <v>1036</v>
      </c>
    </row>
    <row r="20" spans="2:8" ht="15" thickBot="1" x14ac:dyDescent="0.35"/>
    <row r="21" spans="2:8" x14ac:dyDescent="0.3">
      <c r="B21" s="322" t="s">
        <v>697</v>
      </c>
      <c r="C21" s="324"/>
      <c r="D21" s="153"/>
      <c r="E21" s="153"/>
      <c r="F21" s="153"/>
      <c r="G21" s="153"/>
      <c r="H21" s="154"/>
    </row>
    <row r="22" spans="2:8" x14ac:dyDescent="0.3">
      <c r="B22" s="804"/>
      <c r="C22" s="764"/>
      <c r="D22" s="764"/>
      <c r="E22" s="764"/>
      <c r="F22" s="764"/>
      <c r="G22" s="764"/>
      <c r="H22" s="765"/>
    </row>
    <row r="23" spans="2:8" x14ac:dyDescent="0.3">
      <c r="B23" s="804"/>
      <c r="C23" s="764"/>
      <c r="D23" s="764"/>
      <c r="E23" s="764"/>
      <c r="F23" s="764"/>
      <c r="G23" s="764"/>
      <c r="H23" s="765"/>
    </row>
    <row r="24" spans="2:8" x14ac:dyDescent="0.3">
      <c r="B24" s="804"/>
      <c r="C24" s="764"/>
      <c r="D24" s="764"/>
      <c r="E24" s="764"/>
      <c r="F24" s="764"/>
      <c r="G24" s="764"/>
      <c r="H24" s="765"/>
    </row>
    <row r="25" spans="2:8" x14ac:dyDescent="0.3">
      <c r="B25" s="804"/>
      <c r="C25" s="764"/>
      <c r="D25" s="764"/>
      <c r="E25" s="764"/>
      <c r="F25" s="764"/>
      <c r="G25" s="764"/>
      <c r="H25" s="765"/>
    </row>
    <row r="26" spans="2:8" x14ac:dyDescent="0.3">
      <c r="B26" s="804"/>
      <c r="C26" s="764"/>
      <c r="D26" s="764"/>
      <c r="E26" s="764"/>
      <c r="F26" s="764"/>
      <c r="G26" s="764"/>
      <c r="H26" s="765"/>
    </row>
    <row r="27" spans="2:8" x14ac:dyDescent="0.3">
      <c r="B27" s="804"/>
      <c r="C27" s="764"/>
      <c r="D27" s="764"/>
      <c r="E27" s="764"/>
      <c r="F27" s="764"/>
      <c r="G27" s="764"/>
      <c r="H27" s="765"/>
    </row>
    <row r="28" spans="2:8" x14ac:dyDescent="0.3">
      <c r="B28" s="804"/>
      <c r="C28" s="764"/>
      <c r="D28" s="764"/>
      <c r="E28" s="764"/>
      <c r="F28" s="764"/>
      <c r="G28" s="764"/>
      <c r="H28" s="765"/>
    </row>
    <row r="29" spans="2:8" x14ac:dyDescent="0.3">
      <c r="B29" s="804"/>
      <c r="C29" s="764"/>
      <c r="D29" s="764"/>
      <c r="E29" s="764"/>
      <c r="F29" s="764"/>
      <c r="G29" s="764"/>
      <c r="H29" s="765"/>
    </row>
    <row r="30" spans="2:8" x14ac:dyDescent="0.3">
      <c r="B30" s="804"/>
      <c r="C30" s="764"/>
      <c r="D30" s="764"/>
      <c r="E30" s="764"/>
      <c r="F30" s="764"/>
      <c r="G30" s="764"/>
      <c r="H30" s="765"/>
    </row>
    <row r="31" spans="2:8" x14ac:dyDescent="0.3">
      <c r="B31" s="804"/>
      <c r="C31" s="764"/>
      <c r="D31" s="764"/>
      <c r="E31" s="764"/>
      <c r="F31" s="764"/>
      <c r="G31" s="764"/>
      <c r="H31" s="765"/>
    </row>
    <row r="32" spans="2:8" x14ac:dyDescent="0.3">
      <c r="B32" s="804"/>
      <c r="C32" s="764"/>
      <c r="D32" s="764"/>
      <c r="E32" s="764"/>
      <c r="F32" s="764"/>
      <c r="G32" s="764"/>
      <c r="H32" s="765"/>
    </row>
    <row r="33" spans="2:8" x14ac:dyDescent="0.3">
      <c r="B33" s="804"/>
      <c r="C33" s="764"/>
      <c r="D33" s="764"/>
      <c r="E33" s="764"/>
      <c r="F33" s="764"/>
      <c r="G33" s="764"/>
      <c r="H33" s="765"/>
    </row>
    <row r="34" spans="2:8" x14ac:dyDescent="0.3">
      <c r="B34" s="804"/>
      <c r="C34" s="764"/>
      <c r="D34" s="764"/>
      <c r="E34" s="764"/>
      <c r="F34" s="764"/>
      <c r="G34" s="764"/>
      <c r="H34" s="765"/>
    </row>
    <row r="35" spans="2:8" x14ac:dyDescent="0.3">
      <c r="B35" s="804"/>
      <c r="C35" s="764"/>
      <c r="D35" s="764"/>
      <c r="E35" s="764"/>
      <c r="F35" s="764"/>
      <c r="G35" s="764"/>
      <c r="H35" s="765"/>
    </row>
    <row r="36" spans="2:8" x14ac:dyDescent="0.3">
      <c r="B36" s="804"/>
      <c r="C36" s="764"/>
      <c r="D36" s="764"/>
      <c r="E36" s="764"/>
      <c r="F36" s="764"/>
      <c r="G36" s="764"/>
      <c r="H36" s="765"/>
    </row>
    <row r="37" spans="2:8" ht="15" thickBot="1" x14ac:dyDescent="0.35">
      <c r="B37" s="157"/>
      <c r="C37" s="158"/>
      <c r="D37" s="158"/>
      <c r="E37" s="158"/>
      <c r="F37" s="158"/>
      <c r="G37" s="158"/>
      <c r="H37" s="159"/>
    </row>
  </sheetData>
  <mergeCells count="7">
    <mergeCell ref="B22:H36"/>
    <mergeCell ref="D5:G5"/>
    <mergeCell ref="H5:H6"/>
    <mergeCell ref="B16:G16"/>
    <mergeCell ref="B5:B6"/>
    <mergeCell ref="C5:C6"/>
    <mergeCell ref="B15:C15"/>
  </mergeCells>
  <dataValidations count="1">
    <dataValidation type="list" allowBlank="1" showInputMessage="1" showErrorMessage="1" sqref="H16" xr:uid="{00000000-0002-0000-5700-000000000000}">
      <formula1>"V"</formula1>
    </dataValidation>
  </dataValidations>
  <pageMargins left="0.7" right="0.7" top="0.75" bottom="0.75" header="0.3" footer="0.3"/>
  <pageSetup paperSize="9" orientation="landscape" horizontalDpi="360" verticalDpi="360" r:id="rId1"/>
  <drawing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tabColor theme="5"/>
  </sheetPr>
  <dimension ref="B3:J39"/>
  <sheetViews>
    <sheetView showGridLines="0" zoomScale="85" zoomScaleNormal="85" workbookViewId="0">
      <selection activeCell="I19" sqref="I19:J19"/>
    </sheetView>
  </sheetViews>
  <sheetFormatPr defaultRowHeight="14.4" x14ac:dyDescent="0.3"/>
  <cols>
    <col min="3" max="3" width="36.109375" customWidth="1"/>
    <col min="4" max="4" width="11" bestFit="1" customWidth="1"/>
    <col min="5" max="5" width="11.44140625" bestFit="1" customWidth="1"/>
    <col min="6" max="6" width="11" bestFit="1" customWidth="1"/>
    <col min="7" max="7" width="11.44140625" bestFit="1" customWidth="1"/>
    <col min="8" max="8" width="11" bestFit="1" customWidth="1"/>
    <col min="9" max="9" width="11.44140625" bestFit="1" customWidth="1"/>
    <col min="10" max="10" width="7.44140625" bestFit="1" customWidth="1"/>
  </cols>
  <sheetData>
    <row r="3" spans="2:10" x14ac:dyDescent="0.3">
      <c r="B3" s="106" t="s">
        <v>1037</v>
      </c>
      <c r="C3" s="4"/>
      <c r="D3" s="4"/>
      <c r="E3" s="4"/>
      <c r="F3" s="4"/>
      <c r="G3" s="4"/>
      <c r="H3" s="4"/>
      <c r="I3" s="4"/>
      <c r="J3" s="4"/>
    </row>
    <row r="4" spans="2:10" x14ac:dyDescent="0.3">
      <c r="B4" s="123"/>
      <c r="C4" s="4"/>
      <c r="D4" s="4"/>
      <c r="E4" s="4"/>
      <c r="F4" s="4"/>
      <c r="G4" s="4"/>
      <c r="H4" s="4"/>
      <c r="I4" s="4"/>
      <c r="J4" s="4"/>
    </row>
    <row r="5" spans="2:10" ht="15.6" x14ac:dyDescent="0.3">
      <c r="B5" s="1021" t="s">
        <v>287</v>
      </c>
      <c r="C5" s="1021" t="s">
        <v>580</v>
      </c>
      <c r="D5" s="1021" t="s">
        <v>581</v>
      </c>
      <c r="E5" s="1021"/>
      <c r="F5" s="1021"/>
      <c r="G5" s="1021"/>
      <c r="H5" s="1021"/>
      <c r="I5" s="1021"/>
      <c r="J5" s="1021" t="s">
        <v>348</v>
      </c>
    </row>
    <row r="6" spans="2:10" ht="36.9" customHeight="1" x14ac:dyDescent="0.3">
      <c r="B6" s="1021"/>
      <c r="C6" s="1021"/>
      <c r="D6" s="372" t="s">
        <v>354</v>
      </c>
      <c r="E6" s="372" t="s">
        <v>353</v>
      </c>
      <c r="F6" s="372" t="s">
        <v>352</v>
      </c>
      <c r="G6" s="372" t="s">
        <v>351</v>
      </c>
      <c r="H6" s="372" t="s">
        <v>350</v>
      </c>
      <c r="I6" s="372" t="s">
        <v>349</v>
      </c>
      <c r="J6" s="1021"/>
    </row>
    <row r="7" spans="2:10" ht="15.6" x14ac:dyDescent="0.3">
      <c r="B7" s="373">
        <v>1</v>
      </c>
      <c r="C7" s="373">
        <v>2</v>
      </c>
      <c r="D7" s="373">
        <v>3</v>
      </c>
      <c r="E7" s="373">
        <v>4</v>
      </c>
      <c r="F7" s="373">
        <v>5</v>
      </c>
      <c r="G7" s="373">
        <v>6</v>
      </c>
      <c r="H7" s="373">
        <v>7</v>
      </c>
      <c r="I7" s="373">
        <v>8</v>
      </c>
      <c r="J7" s="373">
        <v>9</v>
      </c>
    </row>
    <row r="8" spans="2:10" ht="15.6" x14ac:dyDescent="0.3">
      <c r="B8" s="246">
        <v>1</v>
      </c>
      <c r="C8" s="336" t="s">
        <v>582</v>
      </c>
      <c r="D8" s="246"/>
      <c r="E8" s="246"/>
      <c r="F8" s="246"/>
      <c r="G8" s="246"/>
      <c r="H8" s="246"/>
      <c r="I8" s="246"/>
      <c r="J8" s="246">
        <f>SUM(D8:I8)</f>
        <v>0</v>
      </c>
    </row>
    <row r="9" spans="2:10" ht="31.2" x14ac:dyDescent="0.3">
      <c r="B9" s="246">
        <v>2</v>
      </c>
      <c r="C9" s="336" t="s">
        <v>583</v>
      </c>
      <c r="D9" s="246"/>
      <c r="E9" s="246"/>
      <c r="F9" s="246"/>
      <c r="G9" s="246"/>
      <c r="H9" s="246"/>
      <c r="I9" s="246"/>
      <c r="J9" s="246">
        <f t="shared" ref="J9:J18" si="0">SUM(D9:I9)</f>
        <v>0</v>
      </c>
    </row>
    <row r="10" spans="2:10" ht="15.6" x14ac:dyDescent="0.3">
      <c r="B10" s="246">
        <v>3</v>
      </c>
      <c r="C10" s="336" t="s">
        <v>584</v>
      </c>
      <c r="D10" s="246"/>
      <c r="E10" s="246"/>
      <c r="F10" s="246"/>
      <c r="G10" s="246"/>
      <c r="H10" s="246"/>
      <c r="I10" s="246"/>
      <c r="J10" s="246">
        <f t="shared" si="0"/>
        <v>0</v>
      </c>
    </row>
    <row r="11" spans="2:10" ht="31.2" x14ac:dyDescent="0.3">
      <c r="B11" s="246">
        <v>4</v>
      </c>
      <c r="C11" s="374" t="s">
        <v>585</v>
      </c>
      <c r="D11" s="246"/>
      <c r="E11" s="246"/>
      <c r="F11" s="246"/>
      <c r="G11" s="246"/>
      <c r="H11" s="246"/>
      <c r="I11" s="246"/>
      <c r="J11" s="246">
        <f t="shared" si="0"/>
        <v>0</v>
      </c>
    </row>
    <row r="12" spans="2:10" ht="31.2" x14ac:dyDescent="0.3">
      <c r="B12" s="375">
        <v>5</v>
      </c>
      <c r="C12" s="336" t="s">
        <v>586</v>
      </c>
      <c r="D12" s="355"/>
      <c r="E12" s="355"/>
      <c r="F12" s="355"/>
      <c r="G12" s="355"/>
      <c r="H12" s="246"/>
      <c r="I12" s="246"/>
      <c r="J12" s="246">
        <f t="shared" si="0"/>
        <v>0</v>
      </c>
    </row>
    <row r="13" spans="2:10" ht="15.6" x14ac:dyDescent="0.3">
      <c r="B13" s="375">
        <v>6</v>
      </c>
      <c r="C13" s="336" t="s">
        <v>587</v>
      </c>
      <c r="D13" s="355"/>
      <c r="E13" s="355"/>
      <c r="F13" s="355"/>
      <c r="G13" s="355"/>
      <c r="H13" s="246"/>
      <c r="I13" s="246"/>
      <c r="J13" s="246">
        <f t="shared" si="0"/>
        <v>0</v>
      </c>
    </row>
    <row r="14" spans="2:10" ht="15.6" x14ac:dyDescent="0.3">
      <c r="B14" s="375">
        <v>7</v>
      </c>
      <c r="C14" s="336" t="s">
        <v>588</v>
      </c>
      <c r="D14" s="355"/>
      <c r="E14" s="355"/>
      <c r="F14" s="355"/>
      <c r="G14" s="355"/>
      <c r="H14" s="246"/>
      <c r="I14" s="246"/>
      <c r="J14" s="246">
        <f t="shared" si="0"/>
        <v>0</v>
      </c>
    </row>
    <row r="15" spans="2:10" ht="15.6" x14ac:dyDescent="0.3">
      <c r="B15" s="375">
        <v>8</v>
      </c>
      <c r="C15" s="336" t="s">
        <v>589</v>
      </c>
      <c r="D15" s="355"/>
      <c r="E15" s="355"/>
      <c r="F15" s="355"/>
      <c r="G15" s="355"/>
      <c r="H15" s="246"/>
      <c r="I15" s="246"/>
      <c r="J15" s="246">
        <f t="shared" si="0"/>
        <v>0</v>
      </c>
    </row>
    <row r="16" spans="2:10" ht="15.6" x14ac:dyDescent="0.3">
      <c r="B16" s="375">
        <v>9</v>
      </c>
      <c r="C16" s="336" t="s">
        <v>590</v>
      </c>
      <c r="D16" s="355"/>
      <c r="E16" s="355"/>
      <c r="F16" s="355"/>
      <c r="G16" s="355"/>
      <c r="H16" s="246"/>
      <c r="I16" s="246"/>
      <c r="J16" s="246">
        <f t="shared" si="0"/>
        <v>0</v>
      </c>
    </row>
    <row r="17" spans="2:10" ht="31.2" x14ac:dyDescent="0.3">
      <c r="B17" s="375">
        <v>10</v>
      </c>
      <c r="C17" s="336" t="s">
        <v>591</v>
      </c>
      <c r="D17" s="355"/>
      <c r="E17" s="355"/>
      <c r="F17" s="355"/>
      <c r="G17" s="355"/>
      <c r="H17" s="246"/>
      <c r="I17" s="246"/>
      <c r="J17" s="246">
        <f t="shared" si="0"/>
        <v>0</v>
      </c>
    </row>
    <row r="18" spans="2:10" ht="15.6" x14ac:dyDescent="0.3">
      <c r="B18" s="1031" t="s">
        <v>348</v>
      </c>
      <c r="C18" s="1032"/>
      <c r="D18" s="246">
        <f t="shared" ref="D18:I18" si="1">SUM(D8:D17)</f>
        <v>0</v>
      </c>
      <c r="E18" s="246">
        <f t="shared" si="1"/>
        <v>0</v>
      </c>
      <c r="F18" s="246">
        <f t="shared" si="1"/>
        <v>0</v>
      </c>
      <c r="G18" s="246">
        <f t="shared" si="1"/>
        <v>0</v>
      </c>
      <c r="H18" s="246">
        <f t="shared" si="1"/>
        <v>0</v>
      </c>
      <c r="I18" s="246">
        <f t="shared" si="1"/>
        <v>0</v>
      </c>
      <c r="J18" s="246">
        <f t="shared" si="0"/>
        <v>0</v>
      </c>
    </row>
    <row r="19" spans="2:10" ht="15.75" customHeight="1" x14ac:dyDescent="0.3">
      <c r="B19" s="992" t="s">
        <v>1168</v>
      </c>
      <c r="C19" s="993"/>
      <c r="D19" s="993"/>
      <c r="E19" s="993"/>
      <c r="F19" s="993"/>
      <c r="G19" s="993"/>
      <c r="H19" s="994"/>
      <c r="I19" s="1029"/>
      <c r="J19" s="1030"/>
    </row>
    <row r="20" spans="2:10" x14ac:dyDescent="0.3">
      <c r="B20" t="s">
        <v>2</v>
      </c>
    </row>
    <row r="21" spans="2:10" x14ac:dyDescent="0.3">
      <c r="B21" t="s">
        <v>1038</v>
      </c>
    </row>
    <row r="22" spans="2:10" ht="15" thickBot="1" x14ac:dyDescent="0.35"/>
    <row r="23" spans="2:10" x14ac:dyDescent="0.3">
      <c r="B23" s="230" t="s">
        <v>697</v>
      </c>
      <c r="C23" s="153"/>
      <c r="D23" s="153"/>
      <c r="E23" s="153"/>
      <c r="F23" s="153"/>
      <c r="G23" s="153"/>
      <c r="H23" s="153"/>
      <c r="I23" s="153"/>
      <c r="J23" s="154"/>
    </row>
    <row r="24" spans="2:10" x14ac:dyDescent="0.3">
      <c r="B24" s="804"/>
      <c r="C24" s="764"/>
      <c r="D24" s="764"/>
      <c r="E24" s="764"/>
      <c r="F24" s="764"/>
      <c r="G24" s="764"/>
      <c r="H24" s="764"/>
      <c r="I24" s="764"/>
      <c r="J24" s="765"/>
    </row>
    <row r="25" spans="2:10" x14ac:dyDescent="0.3">
      <c r="B25" s="804"/>
      <c r="C25" s="764"/>
      <c r="D25" s="764"/>
      <c r="E25" s="764"/>
      <c r="F25" s="764"/>
      <c r="G25" s="764"/>
      <c r="H25" s="764"/>
      <c r="I25" s="764"/>
      <c r="J25" s="765"/>
    </row>
    <row r="26" spans="2:10" x14ac:dyDescent="0.3">
      <c r="B26" s="804"/>
      <c r="C26" s="764"/>
      <c r="D26" s="764"/>
      <c r="E26" s="764"/>
      <c r="F26" s="764"/>
      <c r="G26" s="764"/>
      <c r="H26" s="764"/>
      <c r="I26" s="764"/>
      <c r="J26" s="765"/>
    </row>
    <row r="27" spans="2:10" x14ac:dyDescent="0.3">
      <c r="B27" s="804"/>
      <c r="C27" s="764"/>
      <c r="D27" s="764"/>
      <c r="E27" s="764"/>
      <c r="F27" s="764"/>
      <c r="G27" s="764"/>
      <c r="H27" s="764"/>
      <c r="I27" s="764"/>
      <c r="J27" s="765"/>
    </row>
    <row r="28" spans="2:10" x14ac:dyDescent="0.3">
      <c r="B28" s="804"/>
      <c r="C28" s="764"/>
      <c r="D28" s="764"/>
      <c r="E28" s="764"/>
      <c r="F28" s="764"/>
      <c r="G28" s="764"/>
      <c r="H28" s="764"/>
      <c r="I28" s="764"/>
      <c r="J28" s="765"/>
    </row>
    <row r="29" spans="2:10" x14ac:dyDescent="0.3">
      <c r="B29" s="804"/>
      <c r="C29" s="764"/>
      <c r="D29" s="764"/>
      <c r="E29" s="764"/>
      <c r="F29" s="764"/>
      <c r="G29" s="764"/>
      <c r="H29" s="764"/>
      <c r="I29" s="764"/>
      <c r="J29" s="765"/>
    </row>
    <row r="30" spans="2:10" x14ac:dyDescent="0.3">
      <c r="B30" s="804"/>
      <c r="C30" s="764"/>
      <c r="D30" s="764"/>
      <c r="E30" s="764"/>
      <c r="F30" s="764"/>
      <c r="G30" s="764"/>
      <c r="H30" s="764"/>
      <c r="I30" s="764"/>
      <c r="J30" s="765"/>
    </row>
    <row r="31" spans="2:10" x14ac:dyDescent="0.3">
      <c r="B31" s="804"/>
      <c r="C31" s="764"/>
      <c r="D31" s="764"/>
      <c r="E31" s="764"/>
      <c r="F31" s="764"/>
      <c r="G31" s="764"/>
      <c r="H31" s="764"/>
      <c r="I31" s="764"/>
      <c r="J31" s="765"/>
    </row>
    <row r="32" spans="2:10" x14ac:dyDescent="0.3">
      <c r="B32" s="804"/>
      <c r="C32" s="764"/>
      <c r="D32" s="764"/>
      <c r="E32" s="764"/>
      <c r="F32" s="764"/>
      <c r="G32" s="764"/>
      <c r="H32" s="764"/>
      <c r="I32" s="764"/>
      <c r="J32" s="765"/>
    </row>
    <row r="33" spans="2:10" x14ac:dyDescent="0.3">
      <c r="B33" s="804"/>
      <c r="C33" s="764"/>
      <c r="D33" s="764"/>
      <c r="E33" s="764"/>
      <c r="F33" s="764"/>
      <c r="G33" s="764"/>
      <c r="H33" s="764"/>
      <c r="I33" s="764"/>
      <c r="J33" s="765"/>
    </row>
    <row r="34" spans="2:10" x14ac:dyDescent="0.3">
      <c r="B34" s="804"/>
      <c r="C34" s="764"/>
      <c r="D34" s="764"/>
      <c r="E34" s="764"/>
      <c r="F34" s="764"/>
      <c r="G34" s="764"/>
      <c r="H34" s="764"/>
      <c r="I34" s="764"/>
      <c r="J34" s="765"/>
    </row>
    <row r="35" spans="2:10" x14ac:dyDescent="0.3">
      <c r="B35" s="804"/>
      <c r="C35" s="764"/>
      <c r="D35" s="764"/>
      <c r="E35" s="764"/>
      <c r="F35" s="764"/>
      <c r="G35" s="764"/>
      <c r="H35" s="764"/>
      <c r="I35" s="764"/>
      <c r="J35" s="765"/>
    </row>
    <row r="36" spans="2:10" x14ac:dyDescent="0.3">
      <c r="B36" s="804"/>
      <c r="C36" s="764"/>
      <c r="D36" s="764"/>
      <c r="E36" s="764"/>
      <c r="F36" s="764"/>
      <c r="G36" s="764"/>
      <c r="H36" s="764"/>
      <c r="I36" s="764"/>
      <c r="J36" s="765"/>
    </row>
    <row r="37" spans="2:10" x14ac:dyDescent="0.3">
      <c r="B37" s="804"/>
      <c r="C37" s="764"/>
      <c r="D37" s="764"/>
      <c r="E37" s="764"/>
      <c r="F37" s="764"/>
      <c r="G37" s="764"/>
      <c r="H37" s="764"/>
      <c r="I37" s="764"/>
      <c r="J37" s="765"/>
    </row>
    <row r="38" spans="2:10" x14ac:dyDescent="0.3">
      <c r="B38" s="804"/>
      <c r="C38" s="764"/>
      <c r="D38" s="764"/>
      <c r="E38" s="764"/>
      <c r="F38" s="764"/>
      <c r="G38" s="764"/>
      <c r="H38" s="764"/>
      <c r="I38" s="764"/>
      <c r="J38" s="765"/>
    </row>
    <row r="39" spans="2:10" ht="15" thickBot="1" x14ac:dyDescent="0.35">
      <c r="B39" s="805"/>
      <c r="C39" s="755"/>
      <c r="D39" s="755"/>
      <c r="E39" s="755"/>
      <c r="F39" s="755"/>
      <c r="G39" s="755"/>
      <c r="H39" s="755"/>
      <c r="I39" s="755"/>
      <c r="J39" s="756"/>
    </row>
  </sheetData>
  <mergeCells count="8">
    <mergeCell ref="B24:J39"/>
    <mergeCell ref="I19:J19"/>
    <mergeCell ref="B19:H19"/>
    <mergeCell ref="B5:B6"/>
    <mergeCell ref="C5:C6"/>
    <mergeCell ref="D5:I5"/>
    <mergeCell ref="J5:J6"/>
    <mergeCell ref="B18:C18"/>
  </mergeCells>
  <dataValidations count="1">
    <dataValidation type="list" allowBlank="1" showInputMessage="1" showErrorMessage="1" sqref="I19" xr:uid="{00000000-0002-0000-5800-000000000000}">
      <formula1>"V"</formula1>
    </dataValidation>
  </dataValidations>
  <pageMargins left="0.7" right="0.7" top="0.75" bottom="0.75" header="0.3" footer="0.3"/>
  <pageSetup paperSize="9" scale="95" orientation="landscape" horizontalDpi="0" verticalDpi="0"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B3:L72"/>
  <sheetViews>
    <sheetView showGridLines="0" zoomScale="93" zoomScaleNormal="93" zoomScaleSheetLayoutView="99" workbookViewId="0"/>
  </sheetViews>
  <sheetFormatPr defaultColWidth="9.109375" defaultRowHeight="14.4" x14ac:dyDescent="0.3"/>
  <cols>
    <col min="1" max="1" width="3.6640625" customWidth="1"/>
    <col min="2" max="2" width="12.6640625" style="62" customWidth="1"/>
    <col min="3" max="3" width="20" style="77" bestFit="1" customWidth="1"/>
    <col min="4" max="4" width="11.6640625" style="76" customWidth="1"/>
    <col min="5" max="5" width="11.44140625" style="75" customWidth="1"/>
    <col min="6" max="6" width="13.44140625" style="75" customWidth="1"/>
    <col min="7" max="7" width="11.5546875" style="75" customWidth="1"/>
    <col min="8" max="8" width="12.109375" style="62" customWidth="1"/>
    <col min="9" max="9" width="16.44140625" bestFit="1" customWidth="1"/>
    <col min="10" max="10" width="26.88671875" customWidth="1"/>
  </cols>
  <sheetData>
    <row r="3" spans="2:10" x14ac:dyDescent="0.3">
      <c r="B3" s="106" t="s">
        <v>363</v>
      </c>
    </row>
    <row r="4" spans="2:10" x14ac:dyDescent="0.3">
      <c r="B4" s="106"/>
    </row>
    <row r="5" spans="2:10" ht="28.5" customHeight="1" x14ac:dyDescent="0.3">
      <c r="B5" s="757" t="s">
        <v>238</v>
      </c>
      <c r="C5" s="757" t="s">
        <v>362</v>
      </c>
      <c r="D5" s="757" t="s">
        <v>361</v>
      </c>
      <c r="E5" s="757"/>
      <c r="F5" s="757" t="s">
        <v>360</v>
      </c>
      <c r="G5" s="757"/>
      <c r="H5" s="757" t="s">
        <v>359</v>
      </c>
      <c r="I5" s="757"/>
      <c r="J5" s="757" t="s">
        <v>358</v>
      </c>
    </row>
    <row r="6" spans="2:10" ht="16.2" x14ac:dyDescent="0.3">
      <c r="B6" s="757"/>
      <c r="C6" s="757"/>
      <c r="D6" s="327" t="s">
        <v>357</v>
      </c>
      <c r="E6" s="327" t="s">
        <v>356</v>
      </c>
      <c r="F6" s="327" t="s">
        <v>355</v>
      </c>
      <c r="G6" s="327" t="s">
        <v>1162</v>
      </c>
      <c r="H6" s="327" t="s">
        <v>355</v>
      </c>
      <c r="I6" s="327" t="s">
        <v>1162</v>
      </c>
      <c r="J6" s="757"/>
    </row>
    <row r="7" spans="2:10" x14ac:dyDescent="0.3">
      <c r="B7" s="318">
        <v>1</v>
      </c>
      <c r="C7" s="318">
        <v>2</v>
      </c>
      <c r="D7" s="318">
        <v>3</v>
      </c>
      <c r="E7" s="318">
        <v>4</v>
      </c>
      <c r="F7" s="318">
        <v>5</v>
      </c>
      <c r="G7" s="318">
        <v>6</v>
      </c>
      <c r="H7" s="318">
        <v>7</v>
      </c>
      <c r="I7" s="318">
        <v>8</v>
      </c>
      <c r="J7" s="318">
        <v>9</v>
      </c>
    </row>
    <row r="8" spans="2:10" ht="28.8" x14ac:dyDescent="0.3">
      <c r="B8" s="6" t="s">
        <v>350</v>
      </c>
      <c r="C8" s="6">
        <v>200</v>
      </c>
      <c r="D8" s="6">
        <v>205</v>
      </c>
      <c r="E8" s="6">
        <v>183</v>
      </c>
      <c r="F8" s="6">
        <v>143</v>
      </c>
      <c r="G8" s="6">
        <v>7</v>
      </c>
      <c r="H8" s="6">
        <v>713</v>
      </c>
      <c r="I8" s="6">
        <v>16</v>
      </c>
      <c r="J8" s="6">
        <v>729</v>
      </c>
    </row>
    <row r="9" spans="2:10" ht="28.8" x14ac:dyDescent="0.3">
      <c r="B9" s="6" t="s">
        <v>349</v>
      </c>
      <c r="C9" s="6">
        <v>20</v>
      </c>
      <c r="D9" s="6">
        <v>25</v>
      </c>
      <c r="E9" s="6">
        <v>23</v>
      </c>
      <c r="F9" s="6">
        <v>10</v>
      </c>
      <c r="G9" s="6">
        <v>5</v>
      </c>
      <c r="H9" s="6">
        <v>599</v>
      </c>
      <c r="I9" s="6">
        <v>10</v>
      </c>
      <c r="J9" s="6">
        <v>609</v>
      </c>
    </row>
    <row r="10" spans="2:10" ht="28.8" x14ac:dyDescent="0.3">
      <c r="B10" s="6" t="s">
        <v>1326</v>
      </c>
      <c r="C10" s="634">
        <v>167</v>
      </c>
      <c r="D10" s="634">
        <v>167</v>
      </c>
      <c r="E10" s="634">
        <v>153</v>
      </c>
      <c r="F10" s="634">
        <v>128</v>
      </c>
      <c r="G10" s="634">
        <v>2</v>
      </c>
      <c r="H10" s="634">
        <v>632</v>
      </c>
      <c r="I10" s="634">
        <v>9</v>
      </c>
      <c r="J10" s="6">
        <v>641</v>
      </c>
    </row>
    <row r="11" spans="2:10" ht="28.8" x14ac:dyDescent="0.3">
      <c r="B11" s="6" t="s">
        <v>1327</v>
      </c>
      <c r="C11" s="6">
        <v>25</v>
      </c>
      <c r="D11" s="6">
        <v>24</v>
      </c>
      <c r="E11" s="6">
        <v>23</v>
      </c>
      <c r="F11" s="6">
        <v>12</v>
      </c>
      <c r="G11" s="6">
        <v>1</v>
      </c>
      <c r="H11" s="6">
        <v>532</v>
      </c>
      <c r="I11" s="6">
        <v>4</v>
      </c>
      <c r="J11" s="6">
        <v>536</v>
      </c>
    </row>
    <row r="12" spans="2:10" ht="28.8" x14ac:dyDescent="0.3">
      <c r="B12" s="6" t="s">
        <v>1328</v>
      </c>
      <c r="C12" s="6">
        <v>210</v>
      </c>
      <c r="D12" s="6">
        <v>210</v>
      </c>
      <c r="E12" s="6">
        <v>169</v>
      </c>
      <c r="F12" s="6">
        <v>160</v>
      </c>
      <c r="G12" s="6">
        <v>9</v>
      </c>
      <c r="H12" s="6">
        <v>592</v>
      </c>
      <c r="I12" s="6">
        <v>25</v>
      </c>
      <c r="J12" s="6">
        <v>617</v>
      </c>
    </row>
    <row r="13" spans="2:10" ht="28.8" x14ac:dyDescent="0.3">
      <c r="B13" s="6" t="s">
        <v>1329</v>
      </c>
      <c r="C13" s="6">
        <v>36</v>
      </c>
      <c r="D13" s="6">
        <v>17</v>
      </c>
      <c r="E13" s="6">
        <v>11</v>
      </c>
      <c r="F13" s="6">
        <v>7</v>
      </c>
      <c r="G13" s="6">
        <v>4</v>
      </c>
      <c r="H13" s="6">
        <v>478</v>
      </c>
      <c r="I13" s="6">
        <v>22</v>
      </c>
      <c r="J13" s="6">
        <v>500</v>
      </c>
    </row>
    <row r="14" spans="2:10" x14ac:dyDescent="0.3">
      <c r="B14" s="771" t="s">
        <v>348</v>
      </c>
      <c r="C14" s="771"/>
      <c r="D14" s="308">
        <f>SUM(D8:D13)</f>
        <v>648</v>
      </c>
      <c r="E14" s="308">
        <f>SUM(E8:E13)</f>
        <v>562</v>
      </c>
      <c r="F14" s="308">
        <f>SUM(F8:F13)</f>
        <v>460</v>
      </c>
      <c r="G14" s="308">
        <f>SUM(G8:G13)</f>
        <v>28</v>
      </c>
      <c r="H14" s="771">
        <f>SUM(H8:I13)</f>
        <v>3632</v>
      </c>
      <c r="I14" s="771"/>
      <c r="J14" s="308">
        <f>SUM(J8:J13)</f>
        <v>3632</v>
      </c>
    </row>
    <row r="15" spans="2:10" x14ac:dyDescent="0.3">
      <c r="B15" s="772" t="s">
        <v>347</v>
      </c>
      <c r="C15" s="773"/>
      <c r="D15" s="539">
        <f>D14/E14</f>
        <v>1.1530249110320285</v>
      </c>
      <c r="E15" s="540"/>
      <c r="F15" s="538" t="s">
        <v>346</v>
      </c>
      <c r="G15" s="498">
        <f>F14/E14*100</f>
        <v>81.85053380782918</v>
      </c>
      <c r="H15" s="500"/>
      <c r="I15" s="481" t="s">
        <v>345</v>
      </c>
      <c r="J15" s="510">
        <f>J14-H14</f>
        <v>0</v>
      </c>
    </row>
    <row r="16" spans="2:10" x14ac:dyDescent="0.3">
      <c r="B16" s="770" t="s">
        <v>1168</v>
      </c>
      <c r="C16" s="770"/>
      <c r="D16" s="770"/>
      <c r="E16" s="770"/>
      <c r="F16" s="770"/>
      <c r="G16" s="770"/>
      <c r="H16" s="770"/>
      <c r="I16" s="769" t="s">
        <v>286</v>
      </c>
      <c r="J16" s="769"/>
    </row>
    <row r="17" spans="2:10" ht="15" thickBot="1" x14ac:dyDescent="0.35">
      <c r="B17" s="436"/>
      <c r="C17" s="174"/>
      <c r="D17" s="175"/>
      <c r="E17" s="437"/>
      <c r="F17" s="174"/>
      <c r="G17" s="176"/>
      <c r="H17" s="436"/>
      <c r="I17" s="177"/>
      <c r="J17" s="167"/>
    </row>
    <row r="18" spans="2:10" x14ac:dyDescent="0.3">
      <c r="B18" s="178" t="s">
        <v>2</v>
      </c>
      <c r="C18" s="179"/>
      <c r="D18" s="180"/>
      <c r="E18" s="179"/>
      <c r="F18" s="181"/>
      <c r="G18" s="191"/>
      <c r="H18" s="192"/>
      <c r="I18" s="153"/>
      <c r="J18" s="154"/>
    </row>
    <row r="19" spans="2:10" x14ac:dyDescent="0.3">
      <c r="B19" s="182" t="s">
        <v>344</v>
      </c>
      <c r="C19" s="183"/>
      <c r="D19" s="184"/>
      <c r="E19" s="183"/>
      <c r="F19" s="311"/>
      <c r="J19" s="156"/>
    </row>
    <row r="20" spans="2:10" ht="15" thickBot="1" x14ac:dyDescent="0.35">
      <c r="B20" s="185"/>
      <c r="C20" s="186"/>
      <c r="D20" s="187"/>
      <c r="E20" s="186"/>
      <c r="F20" s="188"/>
      <c r="G20" s="196"/>
      <c r="H20" s="197"/>
      <c r="I20" s="158"/>
      <c r="J20" s="159"/>
    </row>
    <row r="21" spans="2:10" ht="15" thickBot="1" x14ac:dyDescent="0.35"/>
    <row r="22" spans="2:10" x14ac:dyDescent="0.3">
      <c r="B22" s="189" t="s">
        <v>343</v>
      </c>
      <c r="C22" s="438"/>
      <c r="D22" s="190"/>
      <c r="E22" s="191"/>
      <c r="F22" s="191"/>
      <c r="G22" s="191"/>
      <c r="H22" s="192"/>
      <c r="I22" s="153"/>
      <c r="J22" s="154"/>
    </row>
    <row r="23" spans="2:10" x14ac:dyDescent="0.3">
      <c r="B23" s="774" t="s">
        <v>398</v>
      </c>
      <c r="C23" s="775"/>
      <c r="D23" s="775"/>
      <c r="E23" s="775"/>
      <c r="F23" s="775"/>
      <c r="G23" s="775"/>
      <c r="H23" s="775"/>
      <c r="I23" s="775"/>
      <c r="J23" s="776"/>
    </row>
    <row r="24" spans="2:10" x14ac:dyDescent="0.3">
      <c r="B24" s="774" t="s">
        <v>342</v>
      </c>
      <c r="C24" s="775"/>
      <c r="D24" s="775"/>
      <c r="E24" s="775"/>
      <c r="F24" s="775"/>
      <c r="G24" s="775"/>
      <c r="H24" s="775"/>
      <c r="I24" s="775"/>
      <c r="J24" s="776"/>
    </row>
    <row r="25" spans="2:10" x14ac:dyDescent="0.3">
      <c r="B25" s="774" t="s">
        <v>341</v>
      </c>
      <c r="C25" s="775"/>
      <c r="D25" s="775"/>
      <c r="E25" s="775"/>
      <c r="F25" s="775"/>
      <c r="G25" s="775"/>
      <c r="H25" s="775"/>
      <c r="I25" s="775"/>
      <c r="J25" s="776"/>
    </row>
    <row r="26" spans="2:10" x14ac:dyDescent="0.3">
      <c r="B26" s="193"/>
      <c r="J26" s="156"/>
    </row>
    <row r="27" spans="2:10" x14ac:dyDescent="0.3">
      <c r="B27" s="193" t="s">
        <v>399</v>
      </c>
      <c r="J27" s="156"/>
    </row>
    <row r="28" spans="2:10" x14ac:dyDescent="0.3">
      <c r="B28" s="193" t="s">
        <v>340</v>
      </c>
      <c r="J28" s="156"/>
    </row>
    <row r="29" spans="2:10" x14ac:dyDescent="0.3">
      <c r="B29" s="193" t="s">
        <v>1202</v>
      </c>
      <c r="J29" s="156"/>
    </row>
    <row r="30" spans="2:10" ht="16.5" customHeight="1" x14ac:dyDescent="0.3">
      <c r="B30" s="193" t="s">
        <v>1200</v>
      </c>
      <c r="J30" s="156"/>
    </row>
    <row r="31" spans="2:10" x14ac:dyDescent="0.3">
      <c r="B31" s="193" t="s">
        <v>1203</v>
      </c>
      <c r="J31" s="156"/>
    </row>
    <row r="32" spans="2:10" x14ac:dyDescent="0.3">
      <c r="B32" s="193"/>
      <c r="J32" s="156"/>
    </row>
    <row r="33" spans="2:10" x14ac:dyDescent="0.3">
      <c r="B33" s="193" t="s">
        <v>400</v>
      </c>
      <c r="J33" s="156"/>
    </row>
    <row r="34" spans="2:10" x14ac:dyDescent="0.3">
      <c r="B34" s="777" t="s">
        <v>339</v>
      </c>
      <c r="C34" s="778"/>
      <c r="D34" s="778"/>
      <c r="E34" s="778"/>
      <c r="F34" s="778"/>
      <c r="G34" s="778"/>
      <c r="H34" s="778"/>
      <c r="I34" s="778"/>
      <c r="J34" s="779"/>
    </row>
    <row r="35" spans="2:10" x14ac:dyDescent="0.3">
      <c r="B35" s="777" t="s">
        <v>1204</v>
      </c>
      <c r="C35" s="778"/>
      <c r="D35" s="778"/>
      <c r="E35" s="778"/>
      <c r="F35" s="778"/>
      <c r="G35" s="778"/>
      <c r="H35" s="778"/>
      <c r="I35" s="778"/>
      <c r="J35" s="779"/>
    </row>
    <row r="36" spans="2:10" ht="30" customHeight="1" x14ac:dyDescent="0.3">
      <c r="B36" s="774" t="s">
        <v>1205</v>
      </c>
      <c r="C36" s="775"/>
      <c r="D36" s="775"/>
      <c r="E36" s="775"/>
      <c r="F36" s="775"/>
      <c r="G36" s="775"/>
      <c r="H36" s="775"/>
      <c r="I36" s="775"/>
      <c r="J36" s="776"/>
    </row>
    <row r="37" spans="2:10" x14ac:dyDescent="0.3">
      <c r="B37" s="777" t="s">
        <v>1243</v>
      </c>
      <c r="C37" s="778"/>
      <c r="D37" s="778"/>
      <c r="E37" s="778"/>
      <c r="F37" s="778"/>
      <c r="G37" s="778"/>
      <c r="H37" s="778"/>
      <c r="I37" s="778"/>
      <c r="J37" s="779"/>
    </row>
    <row r="38" spans="2:10" x14ac:dyDescent="0.3">
      <c r="B38" s="193"/>
      <c r="J38" s="156"/>
    </row>
    <row r="39" spans="2:10" x14ac:dyDescent="0.3">
      <c r="B39" s="193" t="s">
        <v>401</v>
      </c>
      <c r="C39" s="459"/>
      <c r="J39" s="156"/>
    </row>
    <row r="40" spans="2:10" x14ac:dyDescent="0.3">
      <c r="B40" s="193" t="s">
        <v>338</v>
      </c>
      <c r="J40" s="156"/>
    </row>
    <row r="41" spans="2:10" x14ac:dyDescent="0.3">
      <c r="B41" s="193" t="s">
        <v>1201</v>
      </c>
      <c r="J41" s="156"/>
    </row>
    <row r="42" spans="2:10" x14ac:dyDescent="0.3">
      <c r="B42" s="193" t="s">
        <v>1206</v>
      </c>
      <c r="J42" s="156"/>
    </row>
    <row r="43" spans="2:10" ht="15" thickBot="1" x14ac:dyDescent="0.35">
      <c r="B43" s="414"/>
      <c r="C43" s="194"/>
      <c r="D43" s="195"/>
      <c r="E43" s="196"/>
      <c r="F43" s="196"/>
      <c r="G43" s="196"/>
      <c r="H43" s="197"/>
      <c r="I43" s="158"/>
      <c r="J43" s="159"/>
    </row>
    <row r="44" spans="2:10" ht="15" thickBot="1" x14ac:dyDescent="0.35"/>
    <row r="45" spans="2:10" x14ac:dyDescent="0.3">
      <c r="B45" s="151" t="s">
        <v>697</v>
      </c>
      <c r="C45" s="152"/>
      <c r="D45" s="153"/>
      <c r="E45" s="153"/>
      <c r="F45" s="153"/>
      <c r="G45" s="153"/>
      <c r="H45" s="153"/>
      <c r="I45" s="153"/>
      <c r="J45" s="154"/>
    </row>
    <row r="46" spans="2:10" ht="14.4" customHeight="1" x14ac:dyDescent="0.3">
      <c r="B46" s="744" t="s">
        <v>1330</v>
      </c>
      <c r="C46" s="745"/>
      <c r="D46" s="745"/>
      <c r="E46" s="745"/>
      <c r="F46" s="745"/>
      <c r="G46" s="745"/>
      <c r="H46" s="745"/>
      <c r="I46" s="745"/>
      <c r="J46" s="746"/>
    </row>
    <row r="47" spans="2:10" x14ac:dyDescent="0.3">
      <c r="B47" s="744"/>
      <c r="C47" s="745"/>
      <c r="D47" s="745"/>
      <c r="E47" s="745"/>
      <c r="F47" s="745"/>
      <c r="G47" s="745"/>
      <c r="H47" s="745"/>
      <c r="I47" s="745"/>
      <c r="J47" s="746"/>
    </row>
    <row r="48" spans="2:10" x14ac:dyDescent="0.3">
      <c r="B48" s="744"/>
      <c r="C48" s="745"/>
      <c r="D48" s="745"/>
      <c r="E48" s="745"/>
      <c r="F48" s="745"/>
      <c r="G48" s="745"/>
      <c r="H48" s="745"/>
      <c r="I48" s="745"/>
      <c r="J48" s="746"/>
    </row>
    <row r="49" spans="2:10" x14ac:dyDescent="0.3">
      <c r="B49" s="744"/>
      <c r="C49" s="745"/>
      <c r="D49" s="745"/>
      <c r="E49" s="745"/>
      <c r="F49" s="745"/>
      <c r="G49" s="745"/>
      <c r="H49" s="745"/>
      <c r="I49" s="745"/>
      <c r="J49" s="746"/>
    </row>
    <row r="50" spans="2:10" x14ac:dyDescent="0.3">
      <c r="B50" s="744"/>
      <c r="C50" s="745"/>
      <c r="D50" s="745"/>
      <c r="E50" s="745"/>
      <c r="F50" s="745"/>
      <c r="G50" s="745"/>
      <c r="H50" s="745"/>
      <c r="I50" s="745"/>
      <c r="J50" s="746"/>
    </row>
    <row r="51" spans="2:10" x14ac:dyDescent="0.3">
      <c r="B51" s="744" t="s">
        <v>1332</v>
      </c>
      <c r="C51" s="745"/>
      <c r="D51" s="745"/>
      <c r="E51" s="745"/>
      <c r="F51" s="745"/>
      <c r="G51" s="745"/>
      <c r="H51" s="745"/>
      <c r="I51" s="745"/>
      <c r="J51" s="746"/>
    </row>
    <row r="52" spans="2:10" x14ac:dyDescent="0.3">
      <c r="B52" s="744"/>
      <c r="C52" s="745"/>
      <c r="D52" s="745"/>
      <c r="E52" s="745"/>
      <c r="F52" s="745"/>
      <c r="G52" s="745"/>
      <c r="H52" s="745"/>
      <c r="I52" s="745"/>
      <c r="J52" s="746"/>
    </row>
    <row r="53" spans="2:10" x14ac:dyDescent="0.3">
      <c r="B53" s="744"/>
      <c r="C53" s="745"/>
      <c r="D53" s="745"/>
      <c r="E53" s="745"/>
      <c r="F53" s="745"/>
      <c r="G53" s="745"/>
      <c r="H53" s="745"/>
      <c r="I53" s="745"/>
      <c r="J53" s="746"/>
    </row>
    <row r="54" spans="2:10" x14ac:dyDescent="0.3">
      <c r="B54" s="744"/>
      <c r="C54" s="745"/>
      <c r="D54" s="745"/>
      <c r="E54" s="745"/>
      <c r="F54" s="745"/>
      <c r="G54" s="745"/>
      <c r="H54" s="745"/>
      <c r="I54" s="745"/>
      <c r="J54" s="746"/>
    </row>
    <row r="55" spans="2:10" x14ac:dyDescent="0.3">
      <c r="B55" s="744"/>
      <c r="C55" s="745"/>
      <c r="D55" s="745"/>
      <c r="E55" s="745"/>
      <c r="F55" s="745"/>
      <c r="G55" s="745"/>
      <c r="H55" s="745"/>
      <c r="I55" s="745"/>
      <c r="J55" s="746"/>
    </row>
    <row r="56" spans="2:10" x14ac:dyDescent="0.3">
      <c r="B56" s="744"/>
      <c r="C56" s="745"/>
      <c r="D56" s="745"/>
      <c r="E56" s="745"/>
      <c r="F56" s="745"/>
      <c r="G56" s="745"/>
      <c r="H56" s="745"/>
      <c r="I56" s="745"/>
      <c r="J56" s="746"/>
    </row>
    <row r="57" spans="2:10" x14ac:dyDescent="0.3">
      <c r="B57" s="744"/>
      <c r="C57" s="745"/>
      <c r="D57" s="745"/>
      <c r="E57" s="745"/>
      <c r="F57" s="745"/>
      <c r="G57" s="745"/>
      <c r="H57" s="745"/>
      <c r="I57" s="745"/>
      <c r="J57" s="746"/>
    </row>
    <row r="58" spans="2:10" x14ac:dyDescent="0.3">
      <c r="B58" s="744" t="s">
        <v>1333</v>
      </c>
      <c r="C58" s="745"/>
      <c r="D58" s="745"/>
      <c r="E58" s="745"/>
      <c r="F58" s="745"/>
      <c r="G58" s="745"/>
      <c r="H58" s="745"/>
      <c r="I58" s="745"/>
      <c r="J58" s="746"/>
    </row>
    <row r="59" spans="2:10" x14ac:dyDescent="0.3">
      <c r="B59" s="744"/>
      <c r="C59" s="745"/>
      <c r="D59" s="745"/>
      <c r="E59" s="745"/>
      <c r="F59" s="745"/>
      <c r="G59" s="745"/>
      <c r="H59" s="745"/>
      <c r="I59" s="745"/>
      <c r="J59" s="746"/>
    </row>
    <row r="60" spans="2:10" x14ac:dyDescent="0.3">
      <c r="B60" s="744"/>
      <c r="C60" s="745"/>
      <c r="D60" s="745"/>
      <c r="E60" s="745"/>
      <c r="F60" s="745"/>
      <c r="G60" s="745"/>
      <c r="H60" s="745"/>
      <c r="I60" s="745"/>
      <c r="J60" s="746"/>
    </row>
    <row r="61" spans="2:10" x14ac:dyDescent="0.3">
      <c r="B61" s="744"/>
      <c r="C61" s="745"/>
      <c r="D61" s="745"/>
      <c r="E61" s="745"/>
      <c r="F61" s="745"/>
      <c r="G61" s="745"/>
      <c r="H61" s="745"/>
      <c r="I61" s="745"/>
      <c r="J61" s="746"/>
    </row>
    <row r="62" spans="2:10" x14ac:dyDescent="0.3">
      <c r="B62" s="744"/>
      <c r="C62" s="745"/>
      <c r="D62" s="745"/>
      <c r="E62" s="745"/>
      <c r="F62" s="745"/>
      <c r="G62" s="745"/>
      <c r="H62" s="745"/>
      <c r="I62" s="745"/>
      <c r="J62" s="746"/>
    </row>
    <row r="63" spans="2:10" x14ac:dyDescent="0.3">
      <c r="B63" s="744"/>
      <c r="C63" s="745"/>
      <c r="D63" s="745"/>
      <c r="E63" s="745"/>
      <c r="F63" s="745"/>
      <c r="G63" s="745"/>
      <c r="H63" s="745"/>
      <c r="I63" s="745"/>
      <c r="J63" s="746"/>
    </row>
    <row r="64" spans="2:10" x14ac:dyDescent="0.3">
      <c r="B64" s="744"/>
      <c r="C64" s="745"/>
      <c r="D64" s="745"/>
      <c r="E64" s="745"/>
      <c r="F64" s="745"/>
      <c r="G64" s="745"/>
      <c r="H64" s="745"/>
      <c r="I64" s="745"/>
      <c r="J64" s="746"/>
    </row>
    <row r="65" spans="2:12" ht="14.4" customHeight="1" x14ac:dyDescent="0.3">
      <c r="B65" s="744" t="s">
        <v>1331</v>
      </c>
      <c r="C65" s="745"/>
      <c r="D65" s="745"/>
      <c r="E65" s="745"/>
      <c r="F65" s="745"/>
      <c r="G65" s="745"/>
      <c r="H65" s="745"/>
      <c r="I65" s="745"/>
      <c r="J65" s="746"/>
    </row>
    <row r="66" spans="2:12" x14ac:dyDescent="0.3">
      <c r="B66" s="744"/>
      <c r="C66" s="745"/>
      <c r="D66" s="745"/>
      <c r="E66" s="745"/>
      <c r="F66" s="745"/>
      <c r="G66" s="745"/>
      <c r="H66" s="745"/>
      <c r="I66" s="745"/>
      <c r="J66" s="746"/>
    </row>
    <row r="67" spans="2:12" x14ac:dyDescent="0.3">
      <c r="B67" s="744"/>
      <c r="C67" s="745"/>
      <c r="D67" s="745"/>
      <c r="E67" s="745"/>
      <c r="F67" s="745"/>
      <c r="G67" s="745"/>
      <c r="H67" s="745"/>
      <c r="I67" s="745"/>
      <c r="J67" s="746"/>
      <c r="L67" s="87"/>
    </row>
    <row r="68" spans="2:12" x14ac:dyDescent="0.3">
      <c r="B68" s="744"/>
      <c r="C68" s="745"/>
      <c r="D68" s="745"/>
      <c r="E68" s="745"/>
      <c r="F68" s="745"/>
      <c r="G68" s="745"/>
      <c r="H68" s="745"/>
      <c r="I68" s="745"/>
      <c r="J68" s="746"/>
    </row>
    <row r="69" spans="2:12" x14ac:dyDescent="0.3">
      <c r="B69" s="744"/>
      <c r="C69" s="745"/>
      <c r="D69" s="745"/>
      <c r="E69" s="745"/>
      <c r="F69" s="745"/>
      <c r="G69" s="745"/>
      <c r="H69" s="745"/>
      <c r="I69" s="745"/>
      <c r="J69" s="746"/>
    </row>
    <row r="70" spans="2:12" x14ac:dyDescent="0.3">
      <c r="B70" s="744"/>
      <c r="C70" s="745"/>
      <c r="D70" s="745"/>
      <c r="E70" s="745"/>
      <c r="F70" s="745"/>
      <c r="G70" s="745"/>
      <c r="H70" s="745"/>
      <c r="I70" s="745"/>
      <c r="J70" s="746"/>
    </row>
    <row r="71" spans="2:12" x14ac:dyDescent="0.3">
      <c r="B71" s="744"/>
      <c r="C71" s="745"/>
      <c r="D71" s="745"/>
      <c r="E71" s="745"/>
      <c r="F71" s="745"/>
      <c r="G71" s="745"/>
      <c r="H71" s="745"/>
      <c r="I71" s="745"/>
      <c r="J71" s="746"/>
    </row>
    <row r="72" spans="2:12" ht="15" thickBot="1" x14ac:dyDescent="0.35">
      <c r="B72" s="754"/>
      <c r="C72" s="780"/>
      <c r="D72" s="780"/>
      <c r="E72" s="780"/>
      <c r="F72" s="780"/>
      <c r="G72" s="780"/>
      <c r="H72" s="780"/>
      <c r="I72" s="780"/>
      <c r="J72" s="781"/>
    </row>
  </sheetData>
  <mergeCells count="22">
    <mergeCell ref="B46:J50"/>
    <mergeCell ref="B51:J57"/>
    <mergeCell ref="B58:J64"/>
    <mergeCell ref="B65:J72"/>
    <mergeCell ref="B36:J36"/>
    <mergeCell ref="B37:J37"/>
    <mergeCell ref="B23:J23"/>
    <mergeCell ref="B24:J24"/>
    <mergeCell ref="B25:J25"/>
    <mergeCell ref="B34:J34"/>
    <mergeCell ref="B35:J35"/>
    <mergeCell ref="I16:J16"/>
    <mergeCell ref="B16:H16"/>
    <mergeCell ref="B14:C14"/>
    <mergeCell ref="H14:I14"/>
    <mergeCell ref="J5:J6"/>
    <mergeCell ref="B5:B6"/>
    <mergeCell ref="C5:C6"/>
    <mergeCell ref="D5:E5"/>
    <mergeCell ref="F5:G5"/>
    <mergeCell ref="H5:I5"/>
    <mergeCell ref="B15:C15"/>
  </mergeCells>
  <dataValidations count="1">
    <dataValidation type="list" allowBlank="1" showInputMessage="1" showErrorMessage="1" sqref="I16" xr:uid="{00000000-0002-0000-0800-000000000000}">
      <formula1>"V"</formula1>
    </dataValidation>
  </dataValidations>
  <pageMargins left="0.7" right="0.7" top="0.75" bottom="0.75" header="0.3" footer="0.3"/>
  <pageSetup paperSize="9" scale="90" orientation="landscape" horizontalDpi="300" verticalDpi="300" r:id="rId1"/>
  <drawing r:id="rId2"/>
  <legacyDrawing r:id="rId3"/>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tabColor theme="5"/>
  </sheetPr>
  <dimension ref="B3:G34"/>
  <sheetViews>
    <sheetView showGridLines="0" workbookViewId="0">
      <selection activeCell="G32" sqref="G32"/>
    </sheetView>
  </sheetViews>
  <sheetFormatPr defaultRowHeight="14.4" x14ac:dyDescent="0.3"/>
  <cols>
    <col min="1" max="1" width="4" customWidth="1"/>
    <col min="2" max="2" width="4.6640625" customWidth="1"/>
    <col min="3" max="3" width="25.6640625" customWidth="1"/>
    <col min="4" max="4" width="25.88671875" customWidth="1"/>
    <col min="5" max="6" width="32.44140625" customWidth="1"/>
    <col min="7" max="7" width="41" customWidth="1"/>
  </cols>
  <sheetData>
    <row r="3" spans="2:7" x14ac:dyDescent="0.3">
      <c r="B3" s="106" t="s">
        <v>1039</v>
      </c>
      <c r="C3" s="4"/>
      <c r="D3" s="4"/>
      <c r="E3" s="4"/>
      <c r="F3" s="4"/>
      <c r="G3" s="4"/>
    </row>
    <row r="4" spans="2:7" x14ac:dyDescent="0.3">
      <c r="B4" s="106" t="s">
        <v>368</v>
      </c>
      <c r="C4" s="4"/>
      <c r="D4" s="4"/>
      <c r="E4" s="4"/>
      <c r="F4" s="4"/>
      <c r="G4" s="4"/>
    </row>
    <row r="5" spans="2:7" ht="27.6" hidden="1" x14ac:dyDescent="0.3">
      <c r="B5" s="106"/>
      <c r="C5" s="94" t="s">
        <v>582</v>
      </c>
      <c r="D5" s="264"/>
      <c r="E5" s="4"/>
      <c r="F5" s="4"/>
      <c r="G5" s="4"/>
    </row>
    <row r="6" spans="2:7" ht="27.6" hidden="1" x14ac:dyDescent="0.3">
      <c r="B6" s="106"/>
      <c r="C6" s="94" t="s">
        <v>583</v>
      </c>
      <c r="D6" s="264"/>
      <c r="E6" s="4"/>
      <c r="F6" s="4"/>
      <c r="G6" s="4"/>
    </row>
    <row r="7" spans="2:7" hidden="1" x14ac:dyDescent="0.3">
      <c r="B7" s="106"/>
      <c r="C7" s="94" t="s">
        <v>584</v>
      </c>
      <c r="D7" s="264"/>
      <c r="E7" s="4"/>
      <c r="F7" s="4"/>
      <c r="G7" s="4"/>
    </row>
    <row r="8" spans="2:7" ht="27.6" hidden="1" x14ac:dyDescent="0.3">
      <c r="B8" s="106"/>
      <c r="C8" s="116" t="s">
        <v>585</v>
      </c>
      <c r="D8" s="264"/>
      <c r="E8" s="4"/>
      <c r="F8" s="4"/>
      <c r="G8" s="4"/>
    </row>
    <row r="9" spans="2:7" ht="27.6" hidden="1" x14ac:dyDescent="0.3">
      <c r="B9" s="106"/>
      <c r="C9" s="94" t="s">
        <v>586</v>
      </c>
      <c r="D9" s="264"/>
      <c r="E9" s="4"/>
      <c r="F9" s="4"/>
      <c r="G9" s="4"/>
    </row>
    <row r="10" spans="2:7" hidden="1" x14ac:dyDescent="0.3">
      <c r="B10" s="106"/>
      <c r="C10" s="94" t="s">
        <v>587</v>
      </c>
      <c r="D10" s="264"/>
      <c r="E10" s="4"/>
      <c r="F10" s="4"/>
      <c r="G10" s="4"/>
    </row>
    <row r="11" spans="2:7" hidden="1" x14ac:dyDescent="0.3">
      <c r="B11" s="106"/>
      <c r="C11" s="94" t="s">
        <v>588</v>
      </c>
      <c r="D11" s="264"/>
      <c r="E11" s="4"/>
      <c r="F11" s="4"/>
      <c r="G11" s="4"/>
    </row>
    <row r="12" spans="2:7" hidden="1" x14ac:dyDescent="0.3">
      <c r="B12" s="106"/>
      <c r="C12" s="94" t="s">
        <v>589</v>
      </c>
      <c r="D12" s="264"/>
      <c r="E12" s="4"/>
      <c r="F12" s="4"/>
      <c r="G12" s="4"/>
    </row>
    <row r="13" spans="2:7" ht="27.6" hidden="1" x14ac:dyDescent="0.3">
      <c r="B13" s="106"/>
      <c r="C13" s="94" t="s">
        <v>590</v>
      </c>
      <c r="D13" s="264"/>
      <c r="E13" s="4"/>
      <c r="F13" s="4"/>
      <c r="G13" s="4"/>
    </row>
    <row r="14" spans="2:7" ht="27.6" hidden="1" x14ac:dyDescent="0.3">
      <c r="B14" s="106"/>
      <c r="C14" s="94" t="s">
        <v>591</v>
      </c>
      <c r="D14" s="264"/>
      <c r="E14" s="4"/>
      <c r="F14" s="4"/>
      <c r="G14" s="4"/>
    </row>
    <row r="15" spans="2:7" hidden="1" x14ac:dyDescent="0.3">
      <c r="B15" s="106"/>
      <c r="C15" s="4"/>
      <c r="D15" s="4"/>
      <c r="E15" s="4"/>
      <c r="F15" s="4"/>
      <c r="G15" s="4"/>
    </row>
    <row r="16" spans="2:7" hidden="1" x14ac:dyDescent="0.3">
      <c r="B16" s="106"/>
      <c r="C16" s="4"/>
      <c r="D16" s="4"/>
      <c r="E16" s="4"/>
      <c r="F16" s="4"/>
      <c r="G16" s="4"/>
    </row>
    <row r="17" spans="2:7" hidden="1" x14ac:dyDescent="0.3">
      <c r="B17" s="106"/>
      <c r="C17" s="4"/>
      <c r="D17" s="4"/>
      <c r="E17" s="4"/>
      <c r="F17" s="4"/>
      <c r="G17" s="4"/>
    </row>
    <row r="18" spans="2:7" x14ac:dyDescent="0.3">
      <c r="B18" s="127"/>
      <c r="C18" s="4"/>
      <c r="D18" s="4"/>
      <c r="E18" s="4"/>
      <c r="F18" s="4"/>
      <c r="G18" s="4"/>
    </row>
    <row r="19" spans="2:7" x14ac:dyDescent="0.3">
      <c r="B19" s="81" t="s">
        <v>287</v>
      </c>
      <c r="C19" s="81" t="s">
        <v>824</v>
      </c>
      <c r="D19" s="81" t="s">
        <v>371</v>
      </c>
      <c r="E19" s="81" t="s">
        <v>1040</v>
      </c>
      <c r="F19" s="81" t="s">
        <v>580</v>
      </c>
      <c r="G19" s="81" t="s">
        <v>2</v>
      </c>
    </row>
    <row r="20" spans="2:7" x14ac:dyDescent="0.3">
      <c r="B20" s="5">
        <v>1</v>
      </c>
      <c r="C20" s="5">
        <v>2</v>
      </c>
      <c r="D20" s="5"/>
      <c r="E20" s="5"/>
      <c r="F20" s="5"/>
      <c r="G20" s="5">
        <v>6</v>
      </c>
    </row>
    <row r="21" spans="2:7" x14ac:dyDescent="0.3">
      <c r="B21" s="46">
        <v>1</v>
      </c>
      <c r="C21" s="94"/>
      <c r="D21" s="94"/>
      <c r="E21" s="94"/>
      <c r="F21" s="94"/>
      <c r="G21" s="46"/>
    </row>
    <row r="22" spans="2:7" x14ac:dyDescent="0.3">
      <c r="B22" s="46">
        <v>2</v>
      </c>
      <c r="C22" s="94"/>
      <c r="D22" s="94"/>
      <c r="E22" s="94"/>
      <c r="F22" s="94"/>
      <c r="G22" s="46"/>
    </row>
    <row r="23" spans="2:7" x14ac:dyDescent="0.3">
      <c r="B23" s="46">
        <v>3</v>
      </c>
      <c r="C23" s="94"/>
      <c r="D23" s="94"/>
      <c r="E23" s="94"/>
      <c r="F23" s="94"/>
      <c r="G23" s="46"/>
    </row>
    <row r="24" spans="2:7" x14ac:dyDescent="0.3">
      <c r="B24" s="46">
        <v>4</v>
      </c>
      <c r="C24" s="116"/>
      <c r="D24" s="116"/>
      <c r="E24" s="116"/>
      <c r="F24" s="116"/>
      <c r="G24" s="46"/>
    </row>
    <row r="25" spans="2:7" x14ac:dyDescent="0.3">
      <c r="B25" s="117">
        <v>5</v>
      </c>
      <c r="C25" s="94"/>
      <c r="D25" s="265"/>
      <c r="E25" s="265"/>
      <c r="F25" s="265"/>
      <c r="G25" s="46"/>
    </row>
    <row r="26" spans="2:7" x14ac:dyDescent="0.3">
      <c r="B26" s="117">
        <v>6</v>
      </c>
      <c r="C26" s="94"/>
      <c r="D26" s="265"/>
      <c r="E26" s="265"/>
      <c r="F26" s="265"/>
      <c r="G26" s="46"/>
    </row>
    <row r="27" spans="2:7" x14ac:dyDescent="0.3">
      <c r="B27" s="117">
        <v>7</v>
      </c>
      <c r="C27" s="94"/>
      <c r="D27" s="265"/>
      <c r="E27" s="265"/>
      <c r="F27" s="265"/>
      <c r="G27" s="46"/>
    </row>
    <row r="28" spans="2:7" x14ac:dyDescent="0.3">
      <c r="B28" s="117">
        <v>8</v>
      </c>
      <c r="C28" s="94"/>
      <c r="D28" s="265"/>
      <c r="E28" s="265"/>
      <c r="F28" s="265"/>
      <c r="G28" s="46"/>
    </row>
    <row r="29" spans="2:7" x14ac:dyDescent="0.3">
      <c r="B29" s="117">
        <v>9</v>
      </c>
      <c r="C29" s="94"/>
      <c r="D29" s="265"/>
      <c r="E29" s="265"/>
      <c r="F29" s="265"/>
      <c r="G29" s="46"/>
    </row>
    <row r="30" spans="2:7" x14ac:dyDescent="0.3">
      <c r="B30" s="117">
        <v>10</v>
      </c>
      <c r="C30" s="94"/>
      <c r="D30" s="265"/>
      <c r="E30" s="265"/>
      <c r="F30" s="265"/>
      <c r="G30" s="46"/>
    </row>
    <row r="31" spans="2:7" x14ac:dyDescent="0.3">
      <c r="B31" s="837" t="s">
        <v>348</v>
      </c>
      <c r="C31" s="838"/>
      <c r="D31" s="150"/>
      <c r="E31" s="150"/>
      <c r="F31" s="150"/>
      <c r="G31" s="78"/>
    </row>
    <row r="32" spans="2:7" ht="15.75" customHeight="1" x14ac:dyDescent="0.3">
      <c r="B32" s="992" t="s">
        <v>1168</v>
      </c>
      <c r="C32" s="993"/>
      <c r="D32" s="993"/>
      <c r="E32" s="993"/>
      <c r="F32" s="994"/>
      <c r="G32" s="336"/>
    </row>
    <row r="33" spans="2:2" x14ac:dyDescent="0.3">
      <c r="B33" s="64" t="s">
        <v>2</v>
      </c>
    </row>
    <row r="34" spans="2:2" x14ac:dyDescent="0.3">
      <c r="B34" t="s">
        <v>1041</v>
      </c>
    </row>
  </sheetData>
  <mergeCells count="2">
    <mergeCell ref="B31:C31"/>
    <mergeCell ref="B32:F32"/>
  </mergeCells>
  <dataValidations count="2">
    <dataValidation type="list" allowBlank="1" showInputMessage="1" showErrorMessage="1" sqref="F21:F30" xr:uid="{00000000-0002-0000-5900-000000000000}">
      <formula1>$C$5:$C$14</formula1>
    </dataValidation>
    <dataValidation type="list" allowBlank="1" showInputMessage="1" showErrorMessage="1" sqref="G32" xr:uid="{00000000-0002-0000-5900-000001000000}">
      <formula1>"V"</formula1>
    </dataValidation>
  </dataValidations>
  <pageMargins left="0.7" right="0.7" top="0.75" bottom="0.75" header="0.3" footer="0.3"/>
  <pageSetup paperSize="9" scale="75" orientation="landscape" horizontalDpi="360" verticalDpi="360" r:id="rId1"/>
  <drawing r:id="rId2"/>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tabColor theme="5"/>
  </sheetPr>
  <dimension ref="B3:E36"/>
  <sheetViews>
    <sheetView showGridLines="0" zoomScale="85" zoomScaleNormal="85" workbookViewId="0"/>
  </sheetViews>
  <sheetFormatPr defaultColWidth="9.109375" defaultRowHeight="15.6" x14ac:dyDescent="0.3"/>
  <cols>
    <col min="1" max="2" width="9.109375" style="1"/>
    <col min="3" max="3" width="35" style="1" customWidth="1"/>
    <col min="4" max="4" width="41.33203125" style="1" customWidth="1"/>
    <col min="5" max="5" width="16.6640625" style="1" customWidth="1"/>
    <col min="6" max="16384" width="9.109375" style="1"/>
  </cols>
  <sheetData>
    <row r="3" spans="2:5" x14ac:dyDescent="0.3">
      <c r="B3" s="102" t="s">
        <v>1252</v>
      </c>
      <c r="C3" s="20"/>
      <c r="D3" s="20"/>
      <c r="E3" s="20"/>
    </row>
    <row r="4" spans="2:5" x14ac:dyDescent="0.3">
      <c r="B4" s="21"/>
      <c r="C4" s="20"/>
      <c r="D4" s="20"/>
      <c r="E4" s="20"/>
    </row>
    <row r="5" spans="2:5" x14ac:dyDescent="0.3">
      <c r="B5" s="379"/>
      <c r="C5" s="20"/>
      <c r="D5" s="20"/>
      <c r="E5" s="20"/>
    </row>
    <row r="6" spans="2:5" ht="31.2" x14ac:dyDescent="0.3">
      <c r="B6" s="616" t="s">
        <v>287</v>
      </c>
      <c r="C6" s="616" t="s">
        <v>824</v>
      </c>
      <c r="D6" s="616" t="s">
        <v>607</v>
      </c>
      <c r="E6" s="616" t="s">
        <v>608</v>
      </c>
    </row>
    <row r="7" spans="2:5" x14ac:dyDescent="0.3">
      <c r="B7" s="373">
        <v>1</v>
      </c>
      <c r="C7" s="373">
        <v>2</v>
      </c>
      <c r="D7" s="373">
        <v>3</v>
      </c>
      <c r="E7" s="373">
        <v>4</v>
      </c>
    </row>
    <row r="8" spans="2:5" x14ac:dyDescent="0.3">
      <c r="B8" s="246">
        <v>1</v>
      </c>
      <c r="C8" s="132"/>
      <c r="D8" s="132"/>
      <c r="E8" s="246"/>
    </row>
    <row r="9" spans="2:5" x14ac:dyDescent="0.3">
      <c r="B9" s="246">
        <v>2</v>
      </c>
      <c r="C9" s="132"/>
      <c r="D9" s="132"/>
      <c r="E9" s="246"/>
    </row>
    <row r="10" spans="2:5" x14ac:dyDescent="0.3">
      <c r="B10" s="246">
        <v>3</v>
      </c>
      <c r="C10" s="132"/>
      <c r="D10" s="132"/>
      <c r="E10" s="246"/>
    </row>
    <row r="11" spans="2:5" x14ac:dyDescent="0.3">
      <c r="B11" s="246">
        <v>4</v>
      </c>
      <c r="C11" s="132"/>
      <c r="D11" s="132"/>
      <c r="E11" s="246"/>
    </row>
    <row r="12" spans="2:5" x14ac:dyDescent="0.3">
      <c r="B12" s="246">
        <v>5</v>
      </c>
      <c r="C12" s="132"/>
      <c r="D12" s="132"/>
      <c r="E12" s="246"/>
    </row>
    <row r="13" spans="2:5" x14ac:dyDescent="0.3">
      <c r="B13" s="246"/>
      <c r="C13" s="132"/>
      <c r="D13" s="132"/>
      <c r="E13" s="246"/>
    </row>
    <row r="14" spans="2:5" x14ac:dyDescent="0.3">
      <c r="B14" s="246"/>
      <c r="C14" s="132"/>
      <c r="D14" s="132"/>
      <c r="E14" s="246"/>
    </row>
    <row r="15" spans="2:5" x14ac:dyDescent="0.3">
      <c r="B15" s="246" t="s">
        <v>299</v>
      </c>
      <c r="C15" s="132"/>
      <c r="D15" s="132"/>
      <c r="E15" s="246"/>
    </row>
    <row r="16" spans="2:5" ht="15.75" customHeight="1" x14ac:dyDescent="0.3">
      <c r="B16" s="992" t="s">
        <v>1168</v>
      </c>
      <c r="C16" s="993"/>
      <c r="D16" s="994"/>
      <c r="E16" s="336"/>
    </row>
    <row r="17" spans="2:5" x14ac:dyDescent="0.3">
      <c r="B17" s="380" t="s">
        <v>2</v>
      </c>
      <c r="C17" s="20"/>
      <c r="D17" s="20"/>
      <c r="E17" s="20"/>
    </row>
    <row r="18" spans="2:5" x14ac:dyDescent="0.3">
      <c r="B18" s="21" t="s">
        <v>1042</v>
      </c>
      <c r="C18" s="20"/>
      <c r="D18" s="20"/>
      <c r="E18" s="20"/>
    </row>
    <row r="19" spans="2:5" ht="16.2" thickBot="1" x14ac:dyDescent="0.35"/>
    <row r="20" spans="2:5" x14ac:dyDescent="0.3">
      <c r="B20" s="381" t="s">
        <v>697</v>
      </c>
      <c r="C20" s="378"/>
      <c r="D20" s="296"/>
      <c r="E20" s="297"/>
    </row>
    <row r="21" spans="2:5" x14ac:dyDescent="0.3">
      <c r="B21" s="1007"/>
      <c r="C21" s="1008"/>
      <c r="D21" s="1008"/>
      <c r="E21" s="1009"/>
    </row>
    <row r="22" spans="2:5" x14ac:dyDescent="0.3">
      <c r="B22" s="1007"/>
      <c r="C22" s="1008"/>
      <c r="D22" s="1008"/>
      <c r="E22" s="1009"/>
    </row>
    <row r="23" spans="2:5" x14ac:dyDescent="0.3">
      <c r="B23" s="1007"/>
      <c r="C23" s="1008"/>
      <c r="D23" s="1008"/>
      <c r="E23" s="1009"/>
    </row>
    <row r="24" spans="2:5" x14ac:dyDescent="0.3">
      <c r="B24" s="1007"/>
      <c r="C24" s="1008"/>
      <c r="D24" s="1008"/>
      <c r="E24" s="1009"/>
    </row>
    <row r="25" spans="2:5" x14ac:dyDescent="0.3">
      <c r="B25" s="1007"/>
      <c r="C25" s="1008"/>
      <c r="D25" s="1008"/>
      <c r="E25" s="1009"/>
    </row>
    <row r="26" spans="2:5" x14ac:dyDescent="0.3">
      <c r="B26" s="1007"/>
      <c r="C26" s="1008"/>
      <c r="D26" s="1008"/>
      <c r="E26" s="1009"/>
    </row>
    <row r="27" spans="2:5" x14ac:dyDescent="0.3">
      <c r="B27" s="1007"/>
      <c r="C27" s="1008"/>
      <c r="D27" s="1008"/>
      <c r="E27" s="1009"/>
    </row>
    <row r="28" spans="2:5" x14ac:dyDescent="0.3">
      <c r="B28" s="1007"/>
      <c r="C28" s="1008"/>
      <c r="D28" s="1008"/>
      <c r="E28" s="1009"/>
    </row>
    <row r="29" spans="2:5" x14ac:dyDescent="0.3">
      <c r="B29" s="1007"/>
      <c r="C29" s="1008"/>
      <c r="D29" s="1008"/>
      <c r="E29" s="1009"/>
    </row>
    <row r="30" spans="2:5" x14ac:dyDescent="0.3">
      <c r="B30" s="1007"/>
      <c r="C30" s="1008"/>
      <c r="D30" s="1008"/>
      <c r="E30" s="1009"/>
    </row>
    <row r="31" spans="2:5" x14ac:dyDescent="0.3">
      <c r="B31" s="1007"/>
      <c r="C31" s="1008"/>
      <c r="D31" s="1008"/>
      <c r="E31" s="1009"/>
    </row>
    <row r="32" spans="2:5" x14ac:dyDescent="0.3">
      <c r="B32" s="1007"/>
      <c r="C32" s="1008"/>
      <c r="D32" s="1008"/>
      <c r="E32" s="1009"/>
    </row>
    <row r="33" spans="2:5" x14ac:dyDescent="0.3">
      <c r="B33" s="1007"/>
      <c r="C33" s="1008"/>
      <c r="D33" s="1008"/>
      <c r="E33" s="1009"/>
    </row>
    <row r="34" spans="2:5" x14ac:dyDescent="0.3">
      <c r="B34" s="1007"/>
      <c r="C34" s="1008"/>
      <c r="D34" s="1008"/>
      <c r="E34" s="1009"/>
    </row>
    <row r="35" spans="2:5" x14ac:dyDescent="0.3">
      <c r="B35" s="1007"/>
      <c r="C35" s="1008"/>
      <c r="D35" s="1008"/>
      <c r="E35" s="1009"/>
    </row>
    <row r="36" spans="2:5" ht="16.2" thickBot="1" x14ac:dyDescent="0.35">
      <c r="B36" s="1010"/>
      <c r="C36" s="1011"/>
      <c r="D36" s="1011"/>
      <c r="E36" s="1012"/>
    </row>
  </sheetData>
  <mergeCells count="2">
    <mergeCell ref="B16:D16"/>
    <mergeCell ref="B21:E36"/>
  </mergeCells>
  <dataValidations count="1">
    <dataValidation type="list" allowBlank="1" showInputMessage="1" showErrorMessage="1" sqref="E16" xr:uid="{00000000-0002-0000-5A00-000000000000}">
      <formula1>"V"</formula1>
    </dataValidation>
  </dataValidations>
  <pageMargins left="0.7" right="0.7" top="0.75" bottom="0.75" header="0.3" footer="0.3"/>
  <pageSetup paperSize="9" orientation="landscape" horizontalDpi="360" verticalDpi="360" r:id="rId1"/>
  <drawing r:id="rId2"/>
</worksheet>
</file>

<file path=xl/worksheets/sheet9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tabColor theme="5"/>
  </sheetPr>
  <dimension ref="B3:G33"/>
  <sheetViews>
    <sheetView showGridLines="0" zoomScale="85" zoomScaleNormal="85" workbookViewId="0"/>
  </sheetViews>
  <sheetFormatPr defaultColWidth="9.109375" defaultRowHeight="15.6" x14ac:dyDescent="0.3"/>
  <cols>
    <col min="1" max="1" width="3.6640625" style="1" customWidth="1"/>
    <col min="2" max="2" width="6.109375" style="1" customWidth="1"/>
    <col min="3" max="3" width="26.44140625" style="1" customWidth="1"/>
    <col min="4" max="4" width="29.33203125" style="1" customWidth="1"/>
    <col min="5" max="5" width="21.6640625" style="1" bestFit="1" customWidth="1"/>
    <col min="6" max="6" width="32.109375" style="1" customWidth="1"/>
    <col min="7" max="7" width="9.5546875" style="1" customWidth="1"/>
    <col min="8" max="16384" width="9.109375" style="1"/>
  </cols>
  <sheetData>
    <row r="3" spans="2:7" x14ac:dyDescent="0.3">
      <c r="B3" s="102" t="s">
        <v>1043</v>
      </c>
      <c r="C3" s="20"/>
      <c r="D3" s="20"/>
      <c r="E3" s="20"/>
      <c r="F3" s="20"/>
      <c r="G3" s="20"/>
    </row>
    <row r="4" spans="2:7" x14ac:dyDescent="0.3">
      <c r="B4" s="21"/>
      <c r="C4" s="20"/>
      <c r="D4" s="20"/>
      <c r="E4" s="20"/>
      <c r="F4" s="20"/>
      <c r="G4" s="20"/>
    </row>
    <row r="5" spans="2:7" x14ac:dyDescent="0.3">
      <c r="B5" s="377" t="s">
        <v>1044</v>
      </c>
      <c r="C5" s="20"/>
      <c r="D5" s="20"/>
      <c r="E5" s="20"/>
      <c r="F5" s="20"/>
      <c r="G5" s="20"/>
    </row>
    <row r="6" spans="2:7" ht="31.2" x14ac:dyDescent="0.3">
      <c r="B6" s="372" t="s">
        <v>287</v>
      </c>
      <c r="C6" s="372" t="s">
        <v>824</v>
      </c>
      <c r="D6" s="372" t="s">
        <v>615</v>
      </c>
      <c r="E6" s="372" t="s">
        <v>616</v>
      </c>
      <c r="F6" s="372" t="s">
        <v>617</v>
      </c>
      <c r="G6" s="372" t="s">
        <v>618</v>
      </c>
    </row>
    <row r="7" spans="2:7" x14ac:dyDescent="0.3">
      <c r="B7" s="373">
        <v>1</v>
      </c>
      <c r="C7" s="373">
        <v>2</v>
      </c>
      <c r="D7" s="373">
        <v>3</v>
      </c>
      <c r="E7" s="373">
        <v>3</v>
      </c>
      <c r="F7" s="373">
        <v>4</v>
      </c>
      <c r="G7" s="373">
        <v>5</v>
      </c>
    </row>
    <row r="8" spans="2:7" x14ac:dyDescent="0.3">
      <c r="B8" s="246">
        <v>1</v>
      </c>
      <c r="C8" s="132"/>
      <c r="D8" s="132"/>
      <c r="E8" s="246"/>
      <c r="F8" s="246"/>
      <c r="G8" s="382"/>
    </row>
    <row r="9" spans="2:7" x14ac:dyDescent="0.3">
      <c r="B9" s="246">
        <v>2</v>
      </c>
      <c r="C9" s="132"/>
      <c r="D9" s="132"/>
      <c r="E9" s="246"/>
      <c r="F9" s="246"/>
      <c r="G9" s="382"/>
    </row>
    <row r="10" spans="2:7" x14ac:dyDescent="0.3">
      <c r="B10" s="246">
        <v>3</v>
      </c>
      <c r="C10" s="132"/>
      <c r="D10" s="132"/>
      <c r="E10" s="246"/>
      <c r="F10" s="246"/>
      <c r="G10" s="382"/>
    </row>
    <row r="11" spans="2:7" x14ac:dyDescent="0.3">
      <c r="B11" s="246">
        <v>4</v>
      </c>
      <c r="C11" s="132"/>
      <c r="D11" s="132"/>
      <c r="E11" s="246"/>
      <c r="F11" s="246"/>
      <c r="G11" s="382"/>
    </row>
    <row r="12" spans="2:7" x14ac:dyDescent="0.3">
      <c r="B12" s="246">
        <v>5</v>
      </c>
      <c r="C12" s="132"/>
      <c r="D12" s="132"/>
      <c r="E12" s="246"/>
      <c r="F12" s="246"/>
      <c r="G12" s="382"/>
    </row>
    <row r="13" spans="2:7" x14ac:dyDescent="0.3">
      <c r="B13" s="246" t="s">
        <v>299</v>
      </c>
      <c r="C13" s="132"/>
      <c r="D13" s="132"/>
      <c r="E13" s="246"/>
      <c r="F13" s="246"/>
      <c r="G13" s="382"/>
    </row>
    <row r="14" spans="2:7" ht="15.75" customHeight="1" x14ac:dyDescent="0.3">
      <c r="B14" s="992" t="s">
        <v>1168</v>
      </c>
      <c r="C14" s="993"/>
      <c r="D14" s="993"/>
      <c r="E14" s="993"/>
      <c r="F14" s="994"/>
      <c r="G14" s="336"/>
    </row>
    <row r="15" spans="2:7" x14ac:dyDescent="0.3">
      <c r="B15" s="383" t="s">
        <v>2</v>
      </c>
      <c r="C15" s="20"/>
      <c r="D15" s="20"/>
      <c r="E15" s="20"/>
      <c r="F15" s="20"/>
      <c r="G15" s="20"/>
    </row>
    <row r="16" spans="2:7" ht="38.25" customHeight="1" thickBot="1" x14ac:dyDescent="0.35">
      <c r="B16" s="1033" t="s">
        <v>1041</v>
      </c>
      <c r="C16" s="1033"/>
      <c r="D16" s="1033"/>
      <c r="E16" s="1033"/>
      <c r="F16" s="1033"/>
      <c r="G16" s="1033"/>
    </row>
    <row r="17" spans="2:7" x14ac:dyDescent="0.3">
      <c r="B17" s="359" t="s">
        <v>697</v>
      </c>
      <c r="C17" s="296"/>
      <c r="D17" s="296"/>
      <c r="E17" s="296"/>
      <c r="F17" s="296"/>
      <c r="G17" s="297"/>
    </row>
    <row r="18" spans="2:7" x14ac:dyDescent="0.3">
      <c r="B18" s="1007"/>
      <c r="C18" s="1008"/>
      <c r="D18" s="1008"/>
      <c r="E18" s="1008"/>
      <c r="F18" s="1008"/>
      <c r="G18" s="1009"/>
    </row>
    <row r="19" spans="2:7" x14ac:dyDescent="0.3">
      <c r="B19" s="1007"/>
      <c r="C19" s="1008"/>
      <c r="D19" s="1008"/>
      <c r="E19" s="1008"/>
      <c r="F19" s="1008"/>
      <c r="G19" s="1009"/>
    </row>
    <row r="20" spans="2:7" x14ac:dyDescent="0.3">
      <c r="B20" s="1007"/>
      <c r="C20" s="1008"/>
      <c r="D20" s="1008"/>
      <c r="E20" s="1008"/>
      <c r="F20" s="1008"/>
      <c r="G20" s="1009"/>
    </row>
    <row r="21" spans="2:7" x14ac:dyDescent="0.3">
      <c r="B21" s="1007"/>
      <c r="C21" s="1008"/>
      <c r="D21" s="1008"/>
      <c r="E21" s="1008"/>
      <c r="F21" s="1008"/>
      <c r="G21" s="1009"/>
    </row>
    <row r="22" spans="2:7" x14ac:dyDescent="0.3">
      <c r="B22" s="1007"/>
      <c r="C22" s="1008"/>
      <c r="D22" s="1008"/>
      <c r="E22" s="1008"/>
      <c r="F22" s="1008"/>
      <c r="G22" s="1009"/>
    </row>
    <row r="23" spans="2:7" x14ac:dyDescent="0.3">
      <c r="B23" s="1007"/>
      <c r="C23" s="1008"/>
      <c r="D23" s="1008"/>
      <c r="E23" s="1008"/>
      <c r="F23" s="1008"/>
      <c r="G23" s="1009"/>
    </row>
    <row r="24" spans="2:7" x14ac:dyDescent="0.3">
      <c r="B24" s="1007"/>
      <c r="C24" s="1008"/>
      <c r="D24" s="1008"/>
      <c r="E24" s="1008"/>
      <c r="F24" s="1008"/>
      <c r="G24" s="1009"/>
    </row>
    <row r="25" spans="2:7" x14ac:dyDescent="0.3">
      <c r="B25" s="1007"/>
      <c r="C25" s="1008"/>
      <c r="D25" s="1008"/>
      <c r="E25" s="1008"/>
      <c r="F25" s="1008"/>
      <c r="G25" s="1009"/>
    </row>
    <row r="26" spans="2:7" x14ac:dyDescent="0.3">
      <c r="B26" s="1007"/>
      <c r="C26" s="1008"/>
      <c r="D26" s="1008"/>
      <c r="E26" s="1008"/>
      <c r="F26" s="1008"/>
      <c r="G26" s="1009"/>
    </row>
    <row r="27" spans="2:7" x14ac:dyDescent="0.3">
      <c r="B27" s="1007"/>
      <c r="C27" s="1008"/>
      <c r="D27" s="1008"/>
      <c r="E27" s="1008"/>
      <c r="F27" s="1008"/>
      <c r="G27" s="1009"/>
    </row>
    <row r="28" spans="2:7" x14ac:dyDescent="0.3">
      <c r="B28" s="1007"/>
      <c r="C28" s="1008"/>
      <c r="D28" s="1008"/>
      <c r="E28" s="1008"/>
      <c r="F28" s="1008"/>
      <c r="G28" s="1009"/>
    </row>
    <row r="29" spans="2:7" x14ac:dyDescent="0.3">
      <c r="B29" s="1007"/>
      <c r="C29" s="1008"/>
      <c r="D29" s="1008"/>
      <c r="E29" s="1008"/>
      <c r="F29" s="1008"/>
      <c r="G29" s="1009"/>
    </row>
    <row r="30" spans="2:7" x14ac:dyDescent="0.3">
      <c r="B30" s="1007"/>
      <c r="C30" s="1008"/>
      <c r="D30" s="1008"/>
      <c r="E30" s="1008"/>
      <c r="F30" s="1008"/>
      <c r="G30" s="1009"/>
    </row>
    <row r="31" spans="2:7" x14ac:dyDescent="0.3">
      <c r="B31" s="1007"/>
      <c r="C31" s="1008"/>
      <c r="D31" s="1008"/>
      <c r="E31" s="1008"/>
      <c r="F31" s="1008"/>
      <c r="G31" s="1009"/>
    </row>
    <row r="32" spans="2:7" x14ac:dyDescent="0.3">
      <c r="B32" s="1007"/>
      <c r="C32" s="1008"/>
      <c r="D32" s="1008"/>
      <c r="E32" s="1008"/>
      <c r="F32" s="1008"/>
      <c r="G32" s="1009"/>
    </row>
    <row r="33" spans="2:7" ht="16.2" thickBot="1" x14ac:dyDescent="0.35">
      <c r="B33" s="1010"/>
      <c r="C33" s="1011"/>
      <c r="D33" s="1011"/>
      <c r="E33" s="1011"/>
      <c r="F33" s="1011"/>
      <c r="G33" s="1012"/>
    </row>
  </sheetData>
  <mergeCells count="3">
    <mergeCell ref="B16:G16"/>
    <mergeCell ref="B14:F14"/>
    <mergeCell ref="B18:G33"/>
  </mergeCells>
  <dataValidations count="1">
    <dataValidation type="list" allowBlank="1" showInputMessage="1" showErrorMessage="1" sqref="G14" xr:uid="{00000000-0002-0000-5B00-000000000000}">
      <formula1>"V"</formula1>
    </dataValidation>
  </dataValidations>
  <pageMargins left="0.7" right="0.7" top="0.75" bottom="0.75" header="0.3" footer="0.3"/>
  <pageSetup paperSize="9" scale="85" orientation="landscape" horizontalDpi="360" verticalDpi="360" r:id="rId1"/>
  <drawing r:id="rId2"/>
  <legacyDrawing r:id="rId3"/>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tabColor theme="5"/>
  </sheetPr>
  <dimension ref="B3:Z63"/>
  <sheetViews>
    <sheetView showGridLines="0" zoomScale="85" zoomScaleNormal="85" workbookViewId="0"/>
  </sheetViews>
  <sheetFormatPr defaultColWidth="9.109375" defaultRowHeight="15.6" x14ac:dyDescent="0.3"/>
  <cols>
    <col min="1" max="2" width="9.109375" style="1"/>
    <col min="3" max="3" width="38.109375" style="1" customWidth="1"/>
    <col min="4" max="4" width="7.109375" style="1" bestFit="1" customWidth="1"/>
    <col min="5" max="5" width="36.5546875" style="1" customWidth="1"/>
    <col min="6" max="6" width="28.33203125" style="1" customWidth="1"/>
    <col min="7" max="16384" width="9.109375" style="1"/>
  </cols>
  <sheetData>
    <row r="3" spans="2:26" x14ac:dyDescent="0.3">
      <c r="B3" s="128" t="s">
        <v>1045</v>
      </c>
      <c r="D3" s="2"/>
      <c r="W3" s="3" t="s">
        <v>1046</v>
      </c>
      <c r="Y3" s="2"/>
    </row>
    <row r="4" spans="2:26" x14ac:dyDescent="0.3">
      <c r="B4" s="128" t="s">
        <v>1047</v>
      </c>
      <c r="D4" s="2"/>
      <c r="W4" s="384"/>
      <c r="Y4" s="2"/>
    </row>
    <row r="5" spans="2:26" x14ac:dyDescent="0.3">
      <c r="B5" s="377"/>
      <c r="D5" s="2"/>
      <c r="W5" s="377" t="s">
        <v>1048</v>
      </c>
      <c r="Y5" s="2"/>
    </row>
    <row r="6" spans="2:26" ht="62.4" x14ac:dyDescent="0.3">
      <c r="B6" s="372" t="s">
        <v>238</v>
      </c>
      <c r="C6" s="372" t="s">
        <v>620</v>
      </c>
      <c r="D6" s="372" t="s">
        <v>621</v>
      </c>
      <c r="E6" s="372" t="s">
        <v>1049</v>
      </c>
      <c r="F6" s="372" t="s">
        <v>1050</v>
      </c>
      <c r="W6" s="385" t="s">
        <v>238</v>
      </c>
      <c r="X6" s="385" t="s">
        <v>620</v>
      </c>
      <c r="Y6" s="385" t="s">
        <v>621</v>
      </c>
      <c r="Z6" s="385" t="s">
        <v>2</v>
      </c>
    </row>
    <row r="7" spans="2:26" x14ac:dyDescent="0.3">
      <c r="B7" s="386">
        <v>1</v>
      </c>
      <c r="C7" s="386">
        <v>2</v>
      </c>
      <c r="D7" s="386">
        <v>3</v>
      </c>
      <c r="E7" s="386">
        <v>4</v>
      </c>
      <c r="F7" s="387"/>
      <c r="W7" s="388">
        <v>1</v>
      </c>
      <c r="X7" s="388">
        <v>2</v>
      </c>
      <c r="Y7" s="388">
        <v>3</v>
      </c>
      <c r="Z7" s="388">
        <v>4</v>
      </c>
    </row>
    <row r="8" spans="2:26" x14ac:dyDescent="0.3">
      <c r="B8" s="130" t="s">
        <v>622</v>
      </c>
      <c r="C8" s="1034" t="s">
        <v>623</v>
      </c>
      <c r="D8" s="1035"/>
      <c r="E8" s="1036"/>
      <c r="F8" s="352"/>
      <c r="W8" s="130" t="s">
        <v>631</v>
      </c>
      <c r="X8" s="1034" t="s">
        <v>632</v>
      </c>
      <c r="Y8" s="1035"/>
      <c r="Z8" s="1036"/>
    </row>
    <row r="9" spans="2:26" x14ac:dyDescent="0.3">
      <c r="B9" s="131">
        <v>1</v>
      </c>
      <c r="C9" s="132"/>
      <c r="D9" s="131"/>
      <c r="E9" s="133"/>
      <c r="F9" s="352"/>
      <c r="W9" s="131">
        <v>1</v>
      </c>
      <c r="X9" s="389"/>
      <c r="Y9" s="390"/>
      <c r="Z9" s="391"/>
    </row>
    <row r="10" spans="2:26" x14ac:dyDescent="0.3">
      <c r="B10" s="131">
        <v>2</v>
      </c>
      <c r="C10" s="132"/>
      <c r="D10" s="131"/>
      <c r="E10" s="133"/>
      <c r="F10" s="352"/>
      <c r="W10" s="131">
        <v>2</v>
      </c>
      <c r="X10" s="389"/>
      <c r="Y10" s="390"/>
      <c r="Z10" s="391"/>
    </row>
    <row r="11" spans="2:26" x14ac:dyDescent="0.3">
      <c r="B11" s="131">
        <v>3</v>
      </c>
      <c r="C11" s="132"/>
      <c r="D11" s="131"/>
      <c r="E11" s="133"/>
      <c r="F11" s="352"/>
      <c r="W11" s="131">
        <v>3</v>
      </c>
      <c r="X11" s="389"/>
      <c r="Y11" s="390"/>
      <c r="Z11" s="391"/>
    </row>
    <row r="12" spans="2:26" x14ac:dyDescent="0.3">
      <c r="B12" s="131">
        <v>4</v>
      </c>
      <c r="C12" s="132"/>
      <c r="D12" s="131"/>
      <c r="E12" s="133"/>
      <c r="F12" s="352"/>
      <c r="W12" s="131">
        <v>4</v>
      </c>
      <c r="X12" s="389"/>
      <c r="Y12" s="390"/>
      <c r="Z12" s="391"/>
    </row>
    <row r="13" spans="2:26" x14ac:dyDescent="0.3">
      <c r="B13" s="131">
        <v>5</v>
      </c>
      <c r="C13" s="132"/>
      <c r="D13" s="131"/>
      <c r="E13" s="133"/>
      <c r="F13" s="352"/>
      <c r="W13" s="131">
        <v>5</v>
      </c>
      <c r="X13" s="389"/>
      <c r="Y13" s="390"/>
      <c r="Z13" s="391"/>
    </row>
    <row r="14" spans="2:26" x14ac:dyDescent="0.3">
      <c r="B14" s="131" t="s">
        <v>299</v>
      </c>
      <c r="C14" s="132"/>
      <c r="D14" s="131"/>
      <c r="E14" s="133"/>
      <c r="F14" s="352"/>
      <c r="W14" s="131" t="s">
        <v>299</v>
      </c>
      <c r="X14" s="389"/>
      <c r="Y14" s="390"/>
      <c r="Z14" s="391"/>
    </row>
    <row r="15" spans="2:26" ht="15.75" customHeight="1" x14ac:dyDescent="0.3">
      <c r="B15" s="992" t="s">
        <v>1168</v>
      </c>
      <c r="C15" s="993"/>
      <c r="D15" s="993"/>
      <c r="E15" s="994"/>
      <c r="F15" s="246"/>
    </row>
    <row r="17" spans="2:6" x14ac:dyDescent="0.3">
      <c r="B17" s="128" t="s">
        <v>1051</v>
      </c>
      <c r="D17" s="2"/>
    </row>
    <row r="18" spans="2:6" x14ac:dyDescent="0.3">
      <c r="B18" s="128" t="s">
        <v>1047</v>
      </c>
      <c r="D18" s="2"/>
    </row>
    <row r="19" spans="2:6" x14ac:dyDescent="0.3">
      <c r="B19" s="377"/>
      <c r="D19" s="2"/>
    </row>
    <row r="20" spans="2:6" ht="46.8" x14ac:dyDescent="0.3">
      <c r="B20" s="372" t="s">
        <v>238</v>
      </c>
      <c r="C20" s="372" t="s">
        <v>620</v>
      </c>
      <c r="D20" s="372" t="s">
        <v>621</v>
      </c>
      <c r="E20" s="372" t="s">
        <v>2</v>
      </c>
      <c r="F20" s="372" t="s">
        <v>1050</v>
      </c>
    </row>
    <row r="21" spans="2:6" x14ac:dyDescent="0.3">
      <c r="B21" s="386">
        <v>1</v>
      </c>
      <c r="C21" s="386">
        <v>2</v>
      </c>
      <c r="D21" s="386">
        <v>3</v>
      </c>
      <c r="E21" s="386">
        <v>4</v>
      </c>
      <c r="F21" s="387"/>
    </row>
    <row r="22" spans="2:6" x14ac:dyDescent="0.3">
      <c r="B22" s="130" t="s">
        <v>626</v>
      </c>
      <c r="C22" s="1034" t="s">
        <v>627</v>
      </c>
      <c r="D22" s="1035"/>
      <c r="E22" s="1036"/>
      <c r="F22" s="352"/>
    </row>
    <row r="23" spans="2:6" x14ac:dyDescent="0.3">
      <c r="B23" s="131">
        <v>1</v>
      </c>
      <c r="C23" s="132"/>
      <c r="D23" s="131"/>
      <c r="E23" s="133"/>
      <c r="F23" s="352"/>
    </row>
    <row r="24" spans="2:6" x14ac:dyDescent="0.3">
      <c r="B24" s="131">
        <v>2</v>
      </c>
      <c r="C24" s="132"/>
      <c r="D24" s="131"/>
      <c r="E24" s="133"/>
      <c r="F24" s="352"/>
    </row>
    <row r="25" spans="2:6" x14ac:dyDescent="0.3">
      <c r="B25" s="131">
        <v>3</v>
      </c>
      <c r="C25" s="132"/>
      <c r="D25" s="131"/>
      <c r="E25" s="133"/>
      <c r="F25" s="352"/>
    </row>
    <row r="26" spans="2:6" x14ac:dyDescent="0.3">
      <c r="B26" s="131">
        <v>4</v>
      </c>
      <c r="C26" s="132"/>
      <c r="D26" s="131"/>
      <c r="E26" s="133"/>
      <c r="F26" s="352"/>
    </row>
    <row r="27" spans="2:6" x14ac:dyDescent="0.3">
      <c r="B27" s="131">
        <v>5</v>
      </c>
      <c r="C27" s="132"/>
      <c r="D27" s="131"/>
      <c r="E27" s="133"/>
      <c r="F27" s="352"/>
    </row>
    <row r="28" spans="2:6" x14ac:dyDescent="0.3">
      <c r="B28" s="131" t="s">
        <v>299</v>
      </c>
      <c r="C28" s="132"/>
      <c r="D28" s="131"/>
      <c r="E28" s="133"/>
      <c r="F28" s="352"/>
    </row>
    <row r="29" spans="2:6" x14ac:dyDescent="0.3">
      <c r="B29" s="992" t="s">
        <v>1168</v>
      </c>
      <c r="C29" s="993"/>
      <c r="D29" s="993"/>
      <c r="E29" s="994"/>
      <c r="F29" s="246"/>
    </row>
    <row r="31" spans="2:6" x14ac:dyDescent="0.3">
      <c r="B31" s="128" t="s">
        <v>1052</v>
      </c>
      <c r="D31" s="2"/>
    </row>
    <row r="32" spans="2:6" x14ac:dyDescent="0.3">
      <c r="B32" s="128" t="s">
        <v>1047</v>
      </c>
      <c r="D32" s="2"/>
    </row>
    <row r="33" spans="2:6" x14ac:dyDescent="0.3">
      <c r="B33" s="377"/>
      <c r="D33" s="2"/>
    </row>
    <row r="34" spans="2:6" ht="46.8" x14ac:dyDescent="0.3">
      <c r="B34" s="392" t="s">
        <v>238</v>
      </c>
      <c r="C34" s="392" t="s">
        <v>620</v>
      </c>
      <c r="D34" s="392" t="s">
        <v>621</v>
      </c>
      <c r="E34" s="392" t="s">
        <v>2</v>
      </c>
      <c r="F34" s="372" t="s">
        <v>1050</v>
      </c>
    </row>
    <row r="35" spans="2:6" x14ac:dyDescent="0.3">
      <c r="B35" s="129">
        <v>1</v>
      </c>
      <c r="C35" s="129">
        <v>2</v>
      </c>
      <c r="D35" s="129">
        <v>3</v>
      </c>
      <c r="E35" s="129">
        <v>4</v>
      </c>
      <c r="F35" s="387"/>
    </row>
    <row r="36" spans="2:6" x14ac:dyDescent="0.3">
      <c r="B36" s="130" t="s">
        <v>629</v>
      </c>
      <c r="C36" s="1034" t="s">
        <v>630</v>
      </c>
      <c r="D36" s="1035"/>
      <c r="E36" s="1036"/>
      <c r="F36" s="393"/>
    </row>
    <row r="37" spans="2:6" x14ac:dyDescent="0.3">
      <c r="B37" s="131">
        <v>1</v>
      </c>
      <c r="C37" s="132"/>
      <c r="D37" s="132"/>
      <c r="E37" s="132"/>
      <c r="F37" s="393"/>
    </row>
    <row r="38" spans="2:6" x14ac:dyDescent="0.3">
      <c r="B38" s="131">
        <v>2</v>
      </c>
      <c r="C38" s="132"/>
      <c r="D38" s="132"/>
      <c r="E38" s="132"/>
      <c r="F38" s="393"/>
    </row>
    <row r="39" spans="2:6" x14ac:dyDescent="0.3">
      <c r="B39" s="131">
        <v>3</v>
      </c>
      <c r="C39" s="132"/>
      <c r="D39" s="132"/>
      <c r="E39" s="132"/>
      <c r="F39" s="393"/>
    </row>
    <row r="40" spans="2:6" x14ac:dyDescent="0.3">
      <c r="B40" s="131">
        <v>4</v>
      </c>
      <c r="C40" s="132"/>
      <c r="D40" s="132"/>
      <c r="E40" s="132"/>
      <c r="F40" s="393"/>
    </row>
    <row r="41" spans="2:6" x14ac:dyDescent="0.3">
      <c r="B41" s="131">
        <v>5</v>
      </c>
      <c r="C41" s="132"/>
      <c r="D41" s="132"/>
      <c r="E41" s="132"/>
      <c r="F41" s="393"/>
    </row>
    <row r="42" spans="2:6" x14ac:dyDescent="0.3">
      <c r="B42" s="131" t="s">
        <v>299</v>
      </c>
      <c r="C42" s="132"/>
      <c r="D42" s="132"/>
      <c r="E42" s="132"/>
      <c r="F42" s="393"/>
    </row>
    <row r="43" spans="2:6" x14ac:dyDescent="0.3">
      <c r="B43" s="992" t="s">
        <v>1168</v>
      </c>
      <c r="C43" s="993"/>
      <c r="D43" s="993"/>
      <c r="E43" s="994"/>
      <c r="F43" s="246"/>
    </row>
    <row r="46" spans="2:6" ht="16.2" thickBot="1" x14ac:dyDescent="0.35"/>
    <row r="47" spans="2:6" x14ac:dyDescent="0.3">
      <c r="B47" s="359" t="s">
        <v>697</v>
      </c>
      <c r="C47" s="296"/>
      <c r="D47" s="296"/>
      <c r="E47" s="296"/>
      <c r="F47" s="297"/>
    </row>
    <row r="48" spans="2:6" x14ac:dyDescent="0.3">
      <c r="B48" s="1007">
        <v>1</v>
      </c>
      <c r="C48" s="1008"/>
      <c r="D48" s="1008"/>
      <c r="E48" s="1008"/>
      <c r="F48" s="1009"/>
    </row>
    <row r="49" spans="2:6" x14ac:dyDescent="0.3">
      <c r="B49" s="1007"/>
      <c r="C49" s="1008"/>
      <c r="D49" s="1008"/>
      <c r="E49" s="1008"/>
      <c r="F49" s="1009"/>
    </row>
    <row r="50" spans="2:6" x14ac:dyDescent="0.3">
      <c r="B50" s="1007"/>
      <c r="C50" s="1008"/>
      <c r="D50" s="1008"/>
      <c r="E50" s="1008"/>
      <c r="F50" s="1009"/>
    </row>
    <row r="51" spans="2:6" x14ac:dyDescent="0.3">
      <c r="B51" s="1007"/>
      <c r="C51" s="1008"/>
      <c r="D51" s="1008"/>
      <c r="E51" s="1008"/>
      <c r="F51" s="1009"/>
    </row>
    <row r="52" spans="2:6" x14ac:dyDescent="0.3">
      <c r="B52" s="1007"/>
      <c r="C52" s="1008"/>
      <c r="D52" s="1008"/>
      <c r="E52" s="1008"/>
      <c r="F52" s="1009"/>
    </row>
    <row r="53" spans="2:6" x14ac:dyDescent="0.3">
      <c r="B53" s="1007"/>
      <c r="C53" s="1008"/>
      <c r="D53" s="1008"/>
      <c r="E53" s="1008"/>
      <c r="F53" s="1009"/>
    </row>
    <row r="54" spans="2:6" x14ac:dyDescent="0.3">
      <c r="B54" s="1007">
        <v>2</v>
      </c>
      <c r="C54" s="1008"/>
      <c r="D54" s="1008"/>
      <c r="E54" s="1008"/>
      <c r="F54" s="1009"/>
    </row>
    <row r="55" spans="2:6" x14ac:dyDescent="0.3">
      <c r="B55" s="1007"/>
      <c r="C55" s="1008"/>
      <c r="D55" s="1008"/>
      <c r="E55" s="1008"/>
      <c r="F55" s="1009"/>
    </row>
    <row r="56" spans="2:6" x14ac:dyDescent="0.3">
      <c r="B56" s="1007"/>
      <c r="C56" s="1008"/>
      <c r="D56" s="1008"/>
      <c r="E56" s="1008"/>
      <c r="F56" s="1009"/>
    </row>
    <row r="57" spans="2:6" x14ac:dyDescent="0.3">
      <c r="B57" s="1007"/>
      <c r="C57" s="1008"/>
      <c r="D57" s="1008"/>
      <c r="E57" s="1008"/>
      <c r="F57" s="1009"/>
    </row>
    <row r="58" spans="2:6" x14ac:dyDescent="0.3">
      <c r="B58" s="1007"/>
      <c r="C58" s="1008"/>
      <c r="D58" s="1008"/>
      <c r="E58" s="1008"/>
      <c r="F58" s="1009"/>
    </row>
    <row r="59" spans="2:6" x14ac:dyDescent="0.3">
      <c r="B59" s="1007">
        <v>3</v>
      </c>
      <c r="C59" s="1008"/>
      <c r="D59" s="1008"/>
      <c r="E59" s="1008"/>
      <c r="F59" s="1009"/>
    </row>
    <row r="60" spans="2:6" x14ac:dyDescent="0.3">
      <c r="B60" s="1007"/>
      <c r="C60" s="1008"/>
      <c r="D60" s="1008"/>
      <c r="E60" s="1008"/>
      <c r="F60" s="1009"/>
    </row>
    <row r="61" spans="2:6" x14ac:dyDescent="0.3">
      <c r="B61" s="1007"/>
      <c r="C61" s="1008"/>
      <c r="D61" s="1008"/>
      <c r="E61" s="1008"/>
      <c r="F61" s="1009"/>
    </row>
    <row r="62" spans="2:6" x14ac:dyDescent="0.3">
      <c r="B62" s="1007"/>
      <c r="C62" s="1008"/>
      <c r="D62" s="1008"/>
      <c r="E62" s="1008"/>
      <c r="F62" s="1009"/>
    </row>
    <row r="63" spans="2:6" ht="16.2" thickBot="1" x14ac:dyDescent="0.35">
      <c r="B63" s="1010"/>
      <c r="C63" s="1011"/>
      <c r="D63" s="1011"/>
      <c r="E63" s="1011"/>
      <c r="F63" s="1012"/>
    </row>
  </sheetData>
  <mergeCells count="10">
    <mergeCell ref="B48:F53"/>
    <mergeCell ref="B54:F58"/>
    <mergeCell ref="B59:F63"/>
    <mergeCell ref="B43:E43"/>
    <mergeCell ref="C8:E8"/>
    <mergeCell ref="X8:Z8"/>
    <mergeCell ref="C22:E22"/>
    <mergeCell ref="C36:E36"/>
    <mergeCell ref="B15:E15"/>
    <mergeCell ref="B29:E29"/>
  </mergeCells>
  <dataValidations count="1">
    <dataValidation type="list" allowBlank="1" showInputMessage="1" showErrorMessage="1" sqref="F15 F29 F43" xr:uid="{00000000-0002-0000-5C00-000000000000}">
      <formula1>"V"</formula1>
    </dataValidation>
  </dataValidations>
  <pageMargins left="0.7" right="0.7" top="0.75" bottom="0.75" header="0.3" footer="0.3"/>
  <pageSetup paperSize="9" orientation="landscape" horizontalDpi="360" verticalDpi="360" r:id="rId1"/>
  <drawing r:id="rId2"/>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tabColor theme="5"/>
  </sheetPr>
  <dimension ref="B3:I42"/>
  <sheetViews>
    <sheetView showGridLines="0" workbookViewId="0"/>
  </sheetViews>
  <sheetFormatPr defaultRowHeight="14.4" x14ac:dyDescent="0.3"/>
  <cols>
    <col min="1" max="1" width="3.33203125" customWidth="1"/>
    <col min="2" max="2" width="6.5546875" customWidth="1"/>
    <col min="3" max="3" width="28" customWidth="1"/>
    <col min="4" max="4" width="24.33203125" customWidth="1"/>
    <col min="5" max="5" width="25.44140625" customWidth="1"/>
    <col min="6" max="6" width="21.44140625" customWidth="1"/>
    <col min="7" max="7" width="9.88671875" customWidth="1"/>
    <col min="8" max="8" width="28.44140625" customWidth="1"/>
    <col min="9" max="9" width="17.33203125" customWidth="1"/>
    <col min="10" max="10" width="12.44140625" customWidth="1"/>
    <col min="11" max="11" width="13.109375" customWidth="1"/>
  </cols>
  <sheetData>
    <row r="3" spans="2:9" x14ac:dyDescent="0.3">
      <c r="B3" s="86" t="s">
        <v>1053</v>
      </c>
    </row>
    <row r="4" spans="2:9" ht="12.75" customHeight="1" x14ac:dyDescent="0.3"/>
    <row r="5" spans="2:9" ht="14.25" hidden="1" customHeight="1" x14ac:dyDescent="0.3">
      <c r="C5" s="249" t="s">
        <v>1054</v>
      </c>
    </row>
    <row r="6" spans="2:9" hidden="1" x14ac:dyDescent="0.3">
      <c r="C6" s="250" t="s">
        <v>1055</v>
      </c>
    </row>
    <row r="7" spans="2:9" hidden="1" x14ac:dyDescent="0.3">
      <c r="C7" s="250" t="s">
        <v>1056</v>
      </c>
    </row>
    <row r="8" spans="2:9" hidden="1" x14ac:dyDescent="0.3">
      <c r="C8" s="250" t="s">
        <v>1057</v>
      </c>
    </row>
    <row r="9" spans="2:9" hidden="1" x14ac:dyDescent="0.3">
      <c r="C9" s="250" t="s">
        <v>1058</v>
      </c>
    </row>
    <row r="10" spans="2:9" hidden="1" x14ac:dyDescent="0.3">
      <c r="C10" s="250" t="s">
        <v>1059</v>
      </c>
    </row>
    <row r="11" spans="2:9" hidden="1" x14ac:dyDescent="0.3">
      <c r="C11" s="250" t="s">
        <v>1060</v>
      </c>
    </row>
    <row r="12" spans="2:9" hidden="1" x14ac:dyDescent="0.3">
      <c r="C12" s="250" t="s">
        <v>1061</v>
      </c>
    </row>
    <row r="14" spans="2:9" ht="14.4" customHeight="1" x14ac:dyDescent="0.3">
      <c r="B14" s="266" t="s">
        <v>238</v>
      </c>
      <c r="C14" s="266" t="s">
        <v>824</v>
      </c>
      <c r="D14" s="237" t="s">
        <v>371</v>
      </c>
      <c r="E14" s="267" t="s">
        <v>1062</v>
      </c>
      <c r="F14" s="267" t="s">
        <v>853</v>
      </c>
      <c r="G14" s="240" t="s">
        <v>1063</v>
      </c>
      <c r="H14" s="268" t="s">
        <v>2</v>
      </c>
      <c r="I14" s="1037" t="s">
        <v>1064</v>
      </c>
    </row>
    <row r="15" spans="2:9" x14ac:dyDescent="0.3">
      <c r="B15" s="446">
        <v>1</v>
      </c>
      <c r="C15" s="446">
        <v>2</v>
      </c>
      <c r="D15" s="446">
        <v>3</v>
      </c>
      <c r="E15" s="447">
        <v>4</v>
      </c>
      <c r="F15" s="447">
        <v>5</v>
      </c>
      <c r="G15" s="447">
        <v>6</v>
      </c>
      <c r="H15" s="448">
        <v>7</v>
      </c>
      <c r="I15" s="1038"/>
    </row>
    <row r="16" spans="2:9" x14ac:dyDescent="0.3">
      <c r="B16" s="241">
        <v>1</v>
      </c>
      <c r="C16" s="241"/>
      <c r="D16" s="241"/>
      <c r="E16" s="241"/>
      <c r="F16" s="241"/>
      <c r="G16" s="241"/>
      <c r="H16" s="241"/>
      <c r="I16" s="67"/>
    </row>
    <row r="17" spans="2:9" x14ac:dyDescent="0.3">
      <c r="B17" s="241">
        <v>2</v>
      </c>
      <c r="C17" s="241"/>
      <c r="D17" s="241"/>
      <c r="E17" s="241"/>
      <c r="F17" s="241"/>
      <c r="G17" s="241"/>
      <c r="H17" s="241"/>
      <c r="I17" s="67"/>
    </row>
    <row r="18" spans="2:9" x14ac:dyDescent="0.3">
      <c r="B18" s="241">
        <v>3</v>
      </c>
      <c r="C18" s="241"/>
      <c r="D18" s="241"/>
      <c r="E18" s="241"/>
      <c r="F18" s="241"/>
      <c r="G18" s="241"/>
      <c r="H18" s="241"/>
      <c r="I18" s="67"/>
    </row>
    <row r="19" spans="2:9" x14ac:dyDescent="0.3">
      <c r="B19" s="241">
        <v>4</v>
      </c>
      <c r="C19" s="241"/>
      <c r="D19" s="241"/>
      <c r="E19" s="241"/>
      <c r="F19" s="241"/>
      <c r="G19" s="241"/>
      <c r="H19" s="241"/>
      <c r="I19" s="67"/>
    </row>
    <row r="20" spans="2:9" x14ac:dyDescent="0.3">
      <c r="B20" s="241">
        <v>5</v>
      </c>
      <c r="C20" s="241"/>
      <c r="D20" s="241"/>
      <c r="E20" s="241"/>
      <c r="F20" s="241"/>
      <c r="G20" s="241"/>
      <c r="H20" s="241"/>
      <c r="I20" s="67"/>
    </row>
    <row r="21" spans="2:9" x14ac:dyDescent="0.3">
      <c r="B21" s="241">
        <v>6</v>
      </c>
      <c r="C21" s="241"/>
      <c r="D21" s="241"/>
      <c r="E21" s="241"/>
      <c r="F21" s="241"/>
      <c r="G21" s="241"/>
      <c r="H21" s="241"/>
      <c r="I21" s="67"/>
    </row>
    <row r="22" spans="2:9" x14ac:dyDescent="0.3">
      <c r="B22" s="241" t="s">
        <v>299</v>
      </c>
      <c r="C22" s="241"/>
      <c r="D22" s="241"/>
      <c r="E22" s="241"/>
      <c r="F22" s="241"/>
      <c r="G22" s="241"/>
      <c r="H22" s="241"/>
      <c r="I22" s="67"/>
    </row>
    <row r="23" spans="2:9" x14ac:dyDescent="0.3">
      <c r="B23" s="1039" t="s">
        <v>781</v>
      </c>
      <c r="C23" s="1039"/>
      <c r="D23" s="269"/>
      <c r="E23" s="251"/>
      <c r="F23" s="251"/>
      <c r="G23" s="251"/>
      <c r="H23" s="251"/>
      <c r="I23" s="67"/>
    </row>
    <row r="24" spans="2:9" ht="15.75" customHeight="1" x14ac:dyDescent="0.3">
      <c r="B24" s="1040" t="s">
        <v>1168</v>
      </c>
      <c r="C24" s="1041"/>
      <c r="D24" s="1041"/>
      <c r="E24" s="1041"/>
      <c r="F24" s="1041"/>
      <c r="G24" s="1041"/>
      <c r="H24" s="1042"/>
      <c r="I24" s="246"/>
    </row>
    <row r="25" spans="2:9" ht="15" thickBot="1" x14ac:dyDescent="0.35"/>
    <row r="26" spans="2:9" x14ac:dyDescent="0.3">
      <c r="B26" s="230" t="s">
        <v>697</v>
      </c>
      <c r="C26" s="153"/>
      <c r="D26" s="153"/>
      <c r="E26" s="153"/>
      <c r="F26" s="153"/>
      <c r="G26" s="153"/>
      <c r="H26" s="153"/>
      <c r="I26" s="154"/>
    </row>
    <row r="27" spans="2:9" x14ac:dyDescent="0.3">
      <c r="B27" s="804"/>
      <c r="C27" s="764"/>
      <c r="D27" s="764"/>
      <c r="E27" s="764"/>
      <c r="F27" s="764"/>
      <c r="G27" s="764"/>
      <c r="H27" s="764"/>
      <c r="I27" s="765"/>
    </row>
    <row r="28" spans="2:9" x14ac:dyDescent="0.3">
      <c r="B28" s="804"/>
      <c r="C28" s="764"/>
      <c r="D28" s="764"/>
      <c r="E28" s="764"/>
      <c r="F28" s="764"/>
      <c r="G28" s="764"/>
      <c r="H28" s="764"/>
      <c r="I28" s="765"/>
    </row>
    <row r="29" spans="2:9" x14ac:dyDescent="0.3">
      <c r="B29" s="804"/>
      <c r="C29" s="764"/>
      <c r="D29" s="764"/>
      <c r="E29" s="764"/>
      <c r="F29" s="764"/>
      <c r="G29" s="764"/>
      <c r="H29" s="764"/>
      <c r="I29" s="765"/>
    </row>
    <row r="30" spans="2:9" x14ac:dyDescent="0.3">
      <c r="B30" s="804"/>
      <c r="C30" s="764"/>
      <c r="D30" s="764"/>
      <c r="E30" s="764"/>
      <c r="F30" s="764"/>
      <c r="G30" s="764"/>
      <c r="H30" s="764"/>
      <c r="I30" s="765"/>
    </row>
    <row r="31" spans="2:9" x14ac:dyDescent="0.3">
      <c r="B31" s="804"/>
      <c r="C31" s="764"/>
      <c r="D31" s="764"/>
      <c r="E31" s="764"/>
      <c r="F31" s="764"/>
      <c r="G31" s="764"/>
      <c r="H31" s="764"/>
      <c r="I31" s="765"/>
    </row>
    <row r="32" spans="2:9" x14ac:dyDescent="0.3">
      <c r="B32" s="804"/>
      <c r="C32" s="764"/>
      <c r="D32" s="764"/>
      <c r="E32" s="764"/>
      <c r="F32" s="764"/>
      <c r="G32" s="764"/>
      <c r="H32" s="764"/>
      <c r="I32" s="765"/>
    </row>
    <row r="33" spans="2:9" x14ac:dyDescent="0.3">
      <c r="B33" s="804"/>
      <c r="C33" s="764"/>
      <c r="D33" s="764"/>
      <c r="E33" s="764"/>
      <c r="F33" s="764"/>
      <c r="G33" s="764"/>
      <c r="H33" s="764"/>
      <c r="I33" s="765"/>
    </row>
    <row r="34" spans="2:9" x14ac:dyDescent="0.3">
      <c r="B34" s="804"/>
      <c r="C34" s="764"/>
      <c r="D34" s="764"/>
      <c r="E34" s="764"/>
      <c r="F34" s="764"/>
      <c r="G34" s="764"/>
      <c r="H34" s="764"/>
      <c r="I34" s="765"/>
    </row>
    <row r="35" spans="2:9" x14ac:dyDescent="0.3">
      <c r="B35" s="804"/>
      <c r="C35" s="764"/>
      <c r="D35" s="764"/>
      <c r="E35" s="764"/>
      <c r="F35" s="764"/>
      <c r="G35" s="764"/>
      <c r="H35" s="764"/>
      <c r="I35" s="765"/>
    </row>
    <row r="36" spans="2:9" x14ac:dyDescent="0.3">
      <c r="B36" s="804"/>
      <c r="C36" s="764"/>
      <c r="D36" s="764"/>
      <c r="E36" s="764"/>
      <c r="F36" s="764"/>
      <c r="G36" s="764"/>
      <c r="H36" s="764"/>
      <c r="I36" s="765"/>
    </row>
    <row r="37" spans="2:9" ht="14.4" customHeight="1" x14ac:dyDescent="0.3">
      <c r="B37" s="804"/>
      <c r="C37" s="764"/>
      <c r="D37" s="764"/>
      <c r="E37" s="764"/>
      <c r="F37" s="764"/>
      <c r="G37" s="764"/>
      <c r="H37" s="764"/>
      <c r="I37" s="765"/>
    </row>
    <row r="38" spans="2:9" x14ac:dyDescent="0.3">
      <c r="B38" s="804"/>
      <c r="C38" s="764"/>
      <c r="D38" s="764"/>
      <c r="E38" s="764"/>
      <c r="F38" s="764"/>
      <c r="G38" s="764"/>
      <c r="H38" s="764"/>
      <c r="I38" s="765"/>
    </row>
    <row r="39" spans="2:9" x14ac:dyDescent="0.3">
      <c r="B39" s="804"/>
      <c r="C39" s="764"/>
      <c r="D39" s="764"/>
      <c r="E39" s="764"/>
      <c r="F39" s="764"/>
      <c r="G39" s="764"/>
      <c r="H39" s="764"/>
      <c r="I39" s="765"/>
    </row>
    <row r="40" spans="2:9" x14ac:dyDescent="0.3">
      <c r="B40" s="804"/>
      <c r="C40" s="764"/>
      <c r="D40" s="764"/>
      <c r="E40" s="764"/>
      <c r="F40" s="764"/>
      <c r="G40" s="764"/>
      <c r="H40" s="764"/>
      <c r="I40" s="765"/>
    </row>
    <row r="41" spans="2:9" x14ac:dyDescent="0.3">
      <c r="B41" s="804"/>
      <c r="C41" s="764"/>
      <c r="D41" s="764"/>
      <c r="E41" s="764"/>
      <c r="F41" s="764"/>
      <c r="G41" s="764"/>
      <c r="H41" s="764"/>
      <c r="I41" s="765"/>
    </row>
    <row r="42" spans="2:9" ht="15" thickBot="1" x14ac:dyDescent="0.35">
      <c r="B42" s="805"/>
      <c r="C42" s="755"/>
      <c r="D42" s="755"/>
      <c r="E42" s="755"/>
      <c r="F42" s="755"/>
      <c r="G42" s="755"/>
      <c r="H42" s="755"/>
      <c r="I42" s="756"/>
    </row>
  </sheetData>
  <mergeCells count="4">
    <mergeCell ref="I14:I15"/>
    <mergeCell ref="B23:C23"/>
    <mergeCell ref="B24:H24"/>
    <mergeCell ref="B27:I42"/>
  </mergeCells>
  <dataValidations count="3">
    <dataValidation type="list" allowBlank="1" showInputMessage="1" showErrorMessage="1" sqref="F16:F22" xr:uid="{00000000-0002-0000-5D00-000000000000}">
      <formula1>"Dikti, Non-Dikti"</formula1>
    </dataValidation>
    <dataValidation type="list" allowBlank="1" showInputMessage="1" showErrorMessage="1" sqref="E16:E22" xr:uid="{00000000-0002-0000-5D00-000001000000}">
      <formula1>$C$5:$C$12</formula1>
    </dataValidation>
    <dataValidation type="list" allowBlank="1" showInputMessage="1" showErrorMessage="1" sqref="I24" xr:uid="{00000000-0002-0000-5D00-000002000000}">
      <formula1>"V"</formula1>
    </dataValidation>
  </dataValidations>
  <pageMargins left="0.7" right="0.7" top="0.75" bottom="0.75" header="0.3" footer="0.3"/>
  <pageSetup scale="70" orientation="landscape" r:id="rId1"/>
  <drawing r:id="rId2"/>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tabColor theme="5"/>
  </sheetPr>
  <dimension ref="B3:H56"/>
  <sheetViews>
    <sheetView showGridLines="0" zoomScale="98" zoomScaleNormal="98" workbookViewId="0"/>
  </sheetViews>
  <sheetFormatPr defaultColWidth="9.109375" defaultRowHeight="14.4" x14ac:dyDescent="0.3"/>
  <cols>
    <col min="1" max="1" width="4.109375" customWidth="1"/>
    <col min="2" max="2" width="5.33203125" customWidth="1"/>
    <col min="3" max="3" width="26.88671875" customWidth="1"/>
    <col min="4" max="4" width="31.44140625" customWidth="1"/>
    <col min="5" max="5" width="40.88671875" customWidth="1"/>
    <col min="6" max="6" width="13.5546875" bestFit="1" customWidth="1"/>
    <col min="7" max="7" width="26.44140625" customWidth="1"/>
    <col min="8" max="8" width="22.33203125" customWidth="1"/>
  </cols>
  <sheetData>
    <row r="3" spans="2:3" x14ac:dyDescent="0.3">
      <c r="B3" s="86" t="s">
        <v>1065</v>
      </c>
    </row>
    <row r="4" spans="2:3" ht="13.5" customHeight="1" x14ac:dyDescent="0.3">
      <c r="B4" s="86"/>
    </row>
    <row r="5" spans="2:3" hidden="1" x14ac:dyDescent="0.3">
      <c r="B5" s="86"/>
      <c r="C5" s="394" t="s">
        <v>1066</v>
      </c>
    </row>
    <row r="6" spans="2:3" hidden="1" x14ac:dyDescent="0.3">
      <c r="B6" s="86"/>
      <c r="C6" s="394" t="s">
        <v>1067</v>
      </c>
    </row>
    <row r="7" spans="2:3" hidden="1" x14ac:dyDescent="0.3">
      <c r="B7" s="86"/>
      <c r="C7" s="395" t="s">
        <v>1068</v>
      </c>
    </row>
    <row r="8" spans="2:3" hidden="1" x14ac:dyDescent="0.3">
      <c r="B8" s="86"/>
      <c r="C8" s="395" t="s">
        <v>306</v>
      </c>
    </row>
    <row r="9" spans="2:3" hidden="1" x14ac:dyDescent="0.3">
      <c r="B9" s="86"/>
      <c r="C9" s="395" t="s">
        <v>308</v>
      </c>
    </row>
    <row r="10" spans="2:3" hidden="1" x14ac:dyDescent="0.3">
      <c r="B10" s="86"/>
      <c r="C10" s="395" t="s">
        <v>1069</v>
      </c>
    </row>
    <row r="11" spans="2:3" ht="29.1" hidden="1" customHeight="1" x14ac:dyDescent="0.3">
      <c r="B11" s="86"/>
      <c r="C11" s="395" t="s">
        <v>310</v>
      </c>
    </row>
    <row r="12" spans="2:3" hidden="1" x14ac:dyDescent="0.3">
      <c r="B12" s="86"/>
      <c r="C12" s="395" t="s">
        <v>1070</v>
      </c>
    </row>
    <row r="13" spans="2:3" hidden="1" x14ac:dyDescent="0.3">
      <c r="B13" s="86"/>
      <c r="C13" s="396" t="s">
        <v>1071</v>
      </c>
    </row>
    <row r="14" spans="2:3" hidden="1" x14ac:dyDescent="0.3">
      <c r="B14" s="86"/>
      <c r="C14" s="395" t="s">
        <v>1072</v>
      </c>
    </row>
    <row r="15" spans="2:3" hidden="1" x14ac:dyDescent="0.3">
      <c r="B15" s="86"/>
      <c r="C15" s="395" t="s">
        <v>1073</v>
      </c>
    </row>
    <row r="16" spans="2:3" hidden="1" x14ac:dyDescent="0.3">
      <c r="B16" s="86"/>
    </row>
    <row r="17" spans="2:8" s="22" customFormat="1" ht="14.4" customHeight="1" x14ac:dyDescent="0.3">
      <c r="B17" s="310" t="s">
        <v>238</v>
      </c>
      <c r="C17" s="310" t="s">
        <v>409</v>
      </c>
      <c r="D17" s="310" t="s">
        <v>1074</v>
      </c>
      <c r="E17" s="327" t="s">
        <v>1075</v>
      </c>
      <c r="F17" s="327" t="s">
        <v>853</v>
      </c>
      <c r="G17" s="327" t="s">
        <v>2</v>
      </c>
      <c r="H17" s="758" t="s">
        <v>1064</v>
      </c>
    </row>
    <row r="18" spans="2:8" s="22" customFormat="1" ht="23.4" customHeight="1" x14ac:dyDescent="0.3">
      <c r="B18" s="310">
        <v>1</v>
      </c>
      <c r="C18" s="310">
        <v>2</v>
      </c>
      <c r="D18" s="310">
        <v>3</v>
      </c>
      <c r="E18" s="327">
        <v>4</v>
      </c>
      <c r="F18" s="327"/>
      <c r="G18" s="327">
        <v>5</v>
      </c>
      <c r="H18" s="759"/>
    </row>
    <row r="19" spans="2:8" s="22" customFormat="1" ht="14.4" customHeight="1" x14ac:dyDescent="0.3">
      <c r="B19" s="70">
        <v>1</v>
      </c>
      <c r="C19" s="370"/>
      <c r="D19" s="370"/>
      <c r="E19" s="308"/>
      <c r="F19" s="308"/>
      <c r="G19" s="308"/>
      <c r="H19" s="113"/>
    </row>
    <row r="20" spans="2:8" s="22" customFormat="1" ht="14.4" customHeight="1" x14ac:dyDescent="0.3">
      <c r="B20" s="70">
        <v>2</v>
      </c>
      <c r="C20" s="370"/>
      <c r="D20" s="370"/>
      <c r="E20" s="308"/>
      <c r="F20" s="308"/>
      <c r="G20" s="308"/>
      <c r="H20" s="113"/>
    </row>
    <row r="21" spans="2:8" s="22" customFormat="1" ht="14.4" customHeight="1" x14ac:dyDescent="0.3">
      <c r="B21" s="70">
        <v>3</v>
      </c>
      <c r="C21" s="370"/>
      <c r="D21" s="370"/>
      <c r="E21" s="308"/>
      <c r="F21" s="308"/>
      <c r="G21" s="308"/>
      <c r="H21" s="113"/>
    </row>
    <row r="22" spans="2:8" s="22" customFormat="1" ht="14.4" customHeight="1" x14ac:dyDescent="0.3">
      <c r="B22" s="70">
        <v>4</v>
      </c>
      <c r="C22" s="370"/>
      <c r="D22" s="370"/>
      <c r="E22" s="308"/>
      <c r="F22" s="308"/>
      <c r="G22" s="308"/>
      <c r="H22" s="113"/>
    </row>
    <row r="23" spans="2:8" s="22" customFormat="1" ht="14.4" customHeight="1" x14ac:dyDescent="0.3">
      <c r="B23" s="70">
        <v>5</v>
      </c>
      <c r="C23" s="370"/>
      <c r="D23" s="370"/>
      <c r="E23" s="308"/>
      <c r="F23" s="308"/>
      <c r="G23" s="308"/>
      <c r="H23" s="113"/>
    </row>
    <row r="24" spans="2:8" s="22" customFormat="1" ht="14.4" customHeight="1" x14ac:dyDescent="0.3">
      <c r="B24" s="70">
        <v>6</v>
      </c>
      <c r="C24" s="370"/>
      <c r="D24" s="370"/>
      <c r="E24" s="308"/>
      <c r="F24" s="308"/>
      <c r="G24" s="308"/>
      <c r="H24" s="113"/>
    </row>
    <row r="25" spans="2:8" s="22" customFormat="1" ht="14.4" customHeight="1" x14ac:dyDescent="0.3">
      <c r="B25" s="70">
        <v>7</v>
      </c>
      <c r="C25" s="370"/>
      <c r="D25" s="370"/>
      <c r="E25" s="308"/>
      <c r="F25" s="308"/>
      <c r="G25" s="308"/>
      <c r="H25" s="113"/>
    </row>
    <row r="26" spans="2:8" s="22" customFormat="1" ht="14.4" customHeight="1" x14ac:dyDescent="0.3">
      <c r="B26" s="70">
        <v>8</v>
      </c>
      <c r="C26" s="370"/>
      <c r="D26" s="370"/>
      <c r="E26" s="308"/>
      <c r="F26" s="308"/>
      <c r="G26" s="308"/>
      <c r="H26" s="113"/>
    </row>
    <row r="27" spans="2:8" s="22" customFormat="1" ht="14.4" customHeight="1" x14ac:dyDescent="0.3">
      <c r="B27" s="70">
        <v>9</v>
      </c>
      <c r="C27" s="370"/>
      <c r="D27" s="370"/>
      <c r="E27" s="308"/>
      <c r="F27" s="308"/>
      <c r="G27" s="308"/>
      <c r="H27" s="113"/>
    </row>
    <row r="28" spans="2:8" s="22" customFormat="1" ht="14.4" customHeight="1" x14ac:dyDescent="0.3">
      <c r="B28" s="70">
        <v>10</v>
      </c>
      <c r="C28" s="370"/>
      <c r="D28" s="370"/>
      <c r="E28" s="308"/>
      <c r="F28" s="308"/>
      <c r="G28" s="308"/>
      <c r="H28" s="113"/>
    </row>
    <row r="29" spans="2:8" s="22" customFormat="1" ht="14.4" customHeight="1" x14ac:dyDescent="0.3">
      <c r="B29" s="70">
        <v>11</v>
      </c>
      <c r="C29" s="370"/>
      <c r="D29" s="370"/>
      <c r="E29" s="308"/>
      <c r="F29" s="308"/>
      <c r="G29" s="308"/>
      <c r="H29" s="113"/>
    </row>
    <row r="30" spans="2:8" s="22" customFormat="1" ht="14.4" customHeight="1" x14ac:dyDescent="0.3">
      <c r="B30" s="70">
        <v>12</v>
      </c>
      <c r="C30" s="370"/>
      <c r="D30" s="370"/>
      <c r="E30" s="308"/>
      <c r="F30" s="308"/>
      <c r="G30" s="308"/>
      <c r="H30" s="113"/>
    </row>
    <row r="31" spans="2:8" s="22" customFormat="1" ht="14.4" customHeight="1" x14ac:dyDescent="0.3">
      <c r="B31" s="70">
        <v>13</v>
      </c>
      <c r="C31" s="370"/>
      <c r="D31" s="370"/>
      <c r="E31" s="308"/>
      <c r="F31" s="308"/>
      <c r="G31" s="308"/>
      <c r="H31" s="113"/>
    </row>
    <row r="32" spans="2:8" s="22" customFormat="1" ht="14.4" customHeight="1" x14ac:dyDescent="0.3">
      <c r="B32" s="70">
        <v>14</v>
      </c>
      <c r="C32" s="370"/>
      <c r="D32" s="370"/>
      <c r="E32" s="308"/>
      <c r="F32" s="308"/>
      <c r="G32" s="308"/>
      <c r="H32" s="113"/>
    </row>
    <row r="33" spans="2:8" s="22" customFormat="1" ht="14.4" customHeight="1" x14ac:dyDescent="0.3">
      <c r="B33" s="70">
        <v>15</v>
      </c>
      <c r="C33" s="370"/>
      <c r="D33" s="370"/>
      <c r="E33" s="308"/>
      <c r="F33" s="308"/>
      <c r="G33" s="308"/>
      <c r="H33" s="113"/>
    </row>
    <row r="34" spans="2:8" x14ac:dyDescent="0.3">
      <c r="B34" s="70">
        <v>16</v>
      </c>
      <c r="C34" s="67"/>
      <c r="D34" s="67"/>
      <c r="E34" s="67"/>
      <c r="F34" s="67"/>
      <c r="G34" s="67"/>
      <c r="H34" s="67"/>
    </row>
    <row r="35" spans="2:8" x14ac:dyDescent="0.3">
      <c r="B35" s="70">
        <v>17</v>
      </c>
      <c r="C35" s="67"/>
      <c r="D35" s="67"/>
      <c r="E35" s="67"/>
      <c r="F35" s="67"/>
      <c r="G35" s="67"/>
      <c r="H35" s="67"/>
    </row>
    <row r="36" spans="2:8" x14ac:dyDescent="0.3">
      <c r="B36" s="70">
        <v>18</v>
      </c>
      <c r="C36" s="67"/>
      <c r="D36" s="67"/>
      <c r="E36" s="67"/>
      <c r="F36" s="67"/>
      <c r="G36" s="67"/>
      <c r="H36" s="67"/>
    </row>
    <row r="37" spans="2:8" x14ac:dyDescent="0.3">
      <c r="B37" s="67"/>
      <c r="C37" s="67" t="s">
        <v>348</v>
      </c>
      <c r="D37" s="67"/>
      <c r="E37" s="67"/>
      <c r="F37" s="67"/>
      <c r="G37" s="67"/>
      <c r="H37" s="67"/>
    </row>
    <row r="38" spans="2:8" ht="15.75" customHeight="1" x14ac:dyDescent="0.3">
      <c r="B38" s="967" t="s">
        <v>1168</v>
      </c>
      <c r="C38" s="968"/>
      <c r="D38" s="968"/>
      <c r="E38" s="968"/>
      <c r="F38" s="968"/>
      <c r="G38" s="976"/>
      <c r="H38" s="246"/>
    </row>
    <row r="39" spans="2:8" ht="15" thickBot="1" x14ac:dyDescent="0.35"/>
    <row r="40" spans="2:8" x14ac:dyDescent="0.3">
      <c r="B40" s="230" t="s">
        <v>697</v>
      </c>
      <c r="C40" s="153"/>
      <c r="D40" s="153"/>
      <c r="E40" s="153"/>
      <c r="F40" s="153"/>
      <c r="G40" s="153"/>
      <c r="H40" s="154"/>
    </row>
    <row r="41" spans="2:8" x14ac:dyDescent="0.3">
      <c r="B41" s="804"/>
      <c r="C41" s="764"/>
      <c r="D41" s="764"/>
      <c r="E41" s="764"/>
      <c r="F41" s="764"/>
      <c r="G41" s="764"/>
      <c r="H41" s="765"/>
    </row>
    <row r="42" spans="2:8" x14ac:dyDescent="0.3">
      <c r="B42" s="804"/>
      <c r="C42" s="764"/>
      <c r="D42" s="764"/>
      <c r="E42" s="764"/>
      <c r="F42" s="764"/>
      <c r="G42" s="764"/>
      <c r="H42" s="765"/>
    </row>
    <row r="43" spans="2:8" x14ac:dyDescent="0.3">
      <c r="B43" s="804"/>
      <c r="C43" s="764"/>
      <c r="D43" s="764"/>
      <c r="E43" s="764"/>
      <c r="F43" s="764"/>
      <c r="G43" s="764"/>
      <c r="H43" s="765"/>
    </row>
    <row r="44" spans="2:8" x14ac:dyDescent="0.3">
      <c r="B44" s="804"/>
      <c r="C44" s="764"/>
      <c r="D44" s="764"/>
      <c r="E44" s="764"/>
      <c r="F44" s="764"/>
      <c r="G44" s="764"/>
      <c r="H44" s="765"/>
    </row>
    <row r="45" spans="2:8" x14ac:dyDescent="0.3">
      <c r="B45" s="804"/>
      <c r="C45" s="764"/>
      <c r="D45" s="764"/>
      <c r="E45" s="764"/>
      <c r="F45" s="764"/>
      <c r="G45" s="764"/>
      <c r="H45" s="765"/>
    </row>
    <row r="46" spans="2:8" x14ac:dyDescent="0.3">
      <c r="B46" s="804"/>
      <c r="C46" s="764"/>
      <c r="D46" s="764"/>
      <c r="E46" s="764"/>
      <c r="F46" s="764"/>
      <c r="G46" s="764"/>
      <c r="H46" s="765"/>
    </row>
    <row r="47" spans="2:8" x14ac:dyDescent="0.3">
      <c r="B47" s="804"/>
      <c r="C47" s="764"/>
      <c r="D47" s="764"/>
      <c r="E47" s="764"/>
      <c r="F47" s="764"/>
      <c r="G47" s="764"/>
      <c r="H47" s="765"/>
    </row>
    <row r="48" spans="2:8" x14ac:dyDescent="0.3">
      <c r="B48" s="804"/>
      <c r="C48" s="764"/>
      <c r="D48" s="764"/>
      <c r="E48" s="764"/>
      <c r="F48" s="764"/>
      <c r="G48" s="764"/>
      <c r="H48" s="765"/>
    </row>
    <row r="49" spans="2:8" x14ac:dyDescent="0.3">
      <c r="B49" s="804"/>
      <c r="C49" s="764"/>
      <c r="D49" s="764"/>
      <c r="E49" s="764"/>
      <c r="F49" s="764"/>
      <c r="G49" s="764"/>
      <c r="H49" s="765"/>
    </row>
    <row r="50" spans="2:8" x14ac:dyDescent="0.3">
      <c r="B50" s="804"/>
      <c r="C50" s="764"/>
      <c r="D50" s="764"/>
      <c r="E50" s="764"/>
      <c r="F50" s="764"/>
      <c r="G50" s="764"/>
      <c r="H50" s="765"/>
    </row>
    <row r="51" spans="2:8" x14ac:dyDescent="0.3">
      <c r="B51" s="804"/>
      <c r="C51" s="764"/>
      <c r="D51" s="764"/>
      <c r="E51" s="764"/>
      <c r="F51" s="764"/>
      <c r="G51" s="764"/>
      <c r="H51" s="765"/>
    </row>
    <row r="52" spans="2:8" x14ac:dyDescent="0.3">
      <c r="B52" s="804"/>
      <c r="C52" s="764"/>
      <c r="D52" s="764"/>
      <c r="E52" s="764"/>
      <c r="F52" s="764"/>
      <c r="G52" s="764"/>
      <c r="H52" s="765"/>
    </row>
    <row r="53" spans="2:8" x14ac:dyDescent="0.3">
      <c r="B53" s="804"/>
      <c r="C53" s="764"/>
      <c r="D53" s="764"/>
      <c r="E53" s="764"/>
      <c r="F53" s="764"/>
      <c r="G53" s="764"/>
      <c r="H53" s="765"/>
    </row>
    <row r="54" spans="2:8" x14ac:dyDescent="0.3">
      <c r="B54" s="804"/>
      <c r="C54" s="764"/>
      <c r="D54" s="764"/>
      <c r="E54" s="764"/>
      <c r="F54" s="764"/>
      <c r="G54" s="764"/>
      <c r="H54" s="765"/>
    </row>
    <row r="55" spans="2:8" x14ac:dyDescent="0.3">
      <c r="B55" s="804"/>
      <c r="C55" s="764"/>
      <c r="D55" s="764"/>
      <c r="E55" s="764"/>
      <c r="F55" s="764"/>
      <c r="G55" s="764"/>
      <c r="H55" s="765"/>
    </row>
    <row r="56" spans="2:8" ht="15" thickBot="1" x14ac:dyDescent="0.35">
      <c r="B56" s="805"/>
      <c r="C56" s="755"/>
      <c r="D56" s="755"/>
      <c r="E56" s="755"/>
      <c r="F56" s="755"/>
      <c r="G56" s="755"/>
      <c r="H56" s="756"/>
    </row>
  </sheetData>
  <mergeCells count="3">
    <mergeCell ref="H17:H18"/>
    <mergeCell ref="B38:G38"/>
    <mergeCell ref="B41:H56"/>
  </mergeCells>
  <dataValidations count="3">
    <dataValidation type="list" allowBlank="1" showInputMessage="1" showErrorMessage="1" sqref="F19:F36" xr:uid="{00000000-0002-0000-5E00-000000000000}">
      <formula1>"Dikti, Non-Dikti"</formula1>
    </dataValidation>
    <dataValidation type="list" allowBlank="1" showInputMessage="1" showErrorMessage="1" sqref="E19:E36" xr:uid="{00000000-0002-0000-5E00-000001000000}">
      <formula1>$C$5:$C$15</formula1>
    </dataValidation>
    <dataValidation type="list" allowBlank="1" showInputMessage="1" showErrorMessage="1" sqref="H38" xr:uid="{00000000-0002-0000-5E00-000002000000}">
      <formula1>"V"</formula1>
    </dataValidation>
  </dataValidations>
  <pageMargins left="0.7" right="0.7" top="0.75" bottom="0.75" header="0.3" footer="0.3"/>
  <pageSetup paperSize="9" scale="70" orientation="landscape" horizontalDpi="300" verticalDpi="300" r:id="rId1"/>
  <drawing r:id="rId2"/>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tabColor theme="5"/>
  </sheetPr>
  <dimension ref="B3:N37"/>
  <sheetViews>
    <sheetView showGridLines="0" zoomScale="85" zoomScaleNormal="85" workbookViewId="0"/>
  </sheetViews>
  <sheetFormatPr defaultColWidth="9.109375" defaultRowHeight="14.4" x14ac:dyDescent="0.3"/>
  <cols>
    <col min="1" max="1" width="1.88671875" customWidth="1"/>
    <col min="2" max="2" width="4.88671875" customWidth="1"/>
    <col min="3" max="3" width="22.88671875" customWidth="1"/>
    <col min="4" max="4" width="18.88671875" customWidth="1"/>
    <col min="5" max="5" width="19.109375" customWidth="1"/>
    <col min="6" max="6" width="12.88671875" bestFit="1" customWidth="1"/>
    <col min="7" max="7" width="9.44140625" customWidth="1"/>
    <col min="8" max="8" width="19.33203125" customWidth="1"/>
    <col min="9" max="9" width="16.6640625" customWidth="1"/>
    <col min="10" max="10" width="21.5546875" customWidth="1"/>
    <col min="11" max="11" width="14.44140625" customWidth="1"/>
    <col min="12" max="12" width="20.5546875" customWidth="1"/>
    <col min="13" max="13" width="14.6640625" customWidth="1"/>
    <col min="14" max="14" width="18.33203125" customWidth="1"/>
  </cols>
  <sheetData>
    <row r="3" spans="2:14" x14ac:dyDescent="0.3">
      <c r="B3" s="86" t="s">
        <v>1076</v>
      </c>
    </row>
    <row r="4" spans="2:14" x14ac:dyDescent="0.3">
      <c r="B4" s="86"/>
    </row>
    <row r="5" spans="2:14" x14ac:dyDescent="0.3">
      <c r="B5" s="898" t="s">
        <v>238</v>
      </c>
      <c r="C5" s="898" t="s">
        <v>1077</v>
      </c>
      <c r="D5" s="757" t="s">
        <v>1078</v>
      </c>
      <c r="E5" s="757"/>
      <c r="F5" s="757"/>
      <c r="G5" s="757"/>
      <c r="H5" s="782" t="s">
        <v>1079</v>
      </c>
      <c r="I5" s="856"/>
      <c r="J5" s="783"/>
      <c r="K5" s="782" t="s">
        <v>1080</v>
      </c>
      <c r="L5" s="856"/>
      <c r="M5" s="783"/>
      <c r="N5" s="397" t="s">
        <v>791</v>
      </c>
    </row>
    <row r="6" spans="2:14" x14ac:dyDescent="0.3">
      <c r="B6" s="898"/>
      <c r="C6" s="898"/>
      <c r="D6" s="398" t="s">
        <v>1081</v>
      </c>
      <c r="E6" s="399" t="s">
        <v>1082</v>
      </c>
      <c r="F6" s="399" t="s">
        <v>1083</v>
      </c>
      <c r="G6" s="399" t="s">
        <v>1084</v>
      </c>
      <c r="H6" s="327" t="s">
        <v>1085</v>
      </c>
      <c r="I6" s="327" t="s">
        <v>1086</v>
      </c>
      <c r="J6" s="327" t="s">
        <v>1087</v>
      </c>
      <c r="K6" s="327" t="s">
        <v>1088</v>
      </c>
      <c r="L6" s="327" t="s">
        <v>1089</v>
      </c>
      <c r="M6" s="327" t="s">
        <v>1001</v>
      </c>
      <c r="N6" s="397"/>
    </row>
    <row r="7" spans="2:14" x14ac:dyDescent="0.3">
      <c r="B7" s="113">
        <v>1</v>
      </c>
      <c r="C7" s="67"/>
      <c r="D7" s="67"/>
      <c r="E7" s="67"/>
      <c r="F7" s="67"/>
      <c r="G7" s="67"/>
      <c r="H7" s="67"/>
      <c r="I7" s="67"/>
      <c r="J7" s="67"/>
      <c r="K7" s="67"/>
      <c r="L7" s="67"/>
      <c r="M7" s="67"/>
      <c r="N7" s="67"/>
    </row>
    <row r="8" spans="2:14" x14ac:dyDescent="0.3">
      <c r="B8" s="113">
        <v>2</v>
      </c>
      <c r="C8" s="67"/>
      <c r="D8" s="67"/>
      <c r="E8" s="67"/>
      <c r="F8" s="67"/>
      <c r="G8" s="67"/>
      <c r="H8" s="67"/>
      <c r="I8" s="67"/>
      <c r="J8" s="67"/>
      <c r="K8" s="67"/>
      <c r="L8" s="67"/>
      <c r="M8" s="67"/>
      <c r="N8" s="67"/>
    </row>
    <row r="9" spans="2:14" x14ac:dyDescent="0.3">
      <c r="B9" s="113">
        <v>3</v>
      </c>
      <c r="C9" s="67"/>
      <c r="D9" s="67"/>
      <c r="E9" s="67"/>
      <c r="F9" s="67"/>
      <c r="G9" s="67"/>
      <c r="H9" s="67"/>
      <c r="I9" s="67"/>
      <c r="J9" s="67"/>
      <c r="K9" s="67"/>
      <c r="L9" s="67"/>
      <c r="M9" s="67"/>
      <c r="N9" s="67"/>
    </row>
    <row r="10" spans="2:14" x14ac:dyDescent="0.3">
      <c r="B10" s="113">
        <v>4</v>
      </c>
      <c r="C10" s="67"/>
      <c r="D10" s="67"/>
      <c r="E10" s="67"/>
      <c r="F10" s="67"/>
      <c r="G10" s="67"/>
      <c r="H10" s="67"/>
      <c r="I10" s="67"/>
      <c r="J10" s="67"/>
      <c r="K10" s="67"/>
      <c r="L10" s="67"/>
      <c r="M10" s="67"/>
      <c r="N10" s="67"/>
    </row>
    <row r="11" spans="2:14" x14ac:dyDescent="0.3">
      <c r="B11" s="113">
        <v>5</v>
      </c>
      <c r="C11" s="67"/>
      <c r="D11" s="67"/>
      <c r="E11" s="67"/>
      <c r="F11" s="67"/>
      <c r="G11" s="67"/>
      <c r="H11" s="67"/>
      <c r="I11" s="67"/>
      <c r="J11" s="67"/>
      <c r="K11" s="67"/>
      <c r="L11" s="67"/>
      <c r="M11" s="67"/>
      <c r="N11" s="67"/>
    </row>
    <row r="12" spans="2:14" x14ac:dyDescent="0.3">
      <c r="B12" s="113">
        <v>6</v>
      </c>
      <c r="C12" s="67"/>
      <c r="D12" s="67"/>
      <c r="E12" s="67"/>
      <c r="F12" s="67"/>
      <c r="G12" s="67"/>
      <c r="H12" s="67"/>
      <c r="I12" s="67"/>
      <c r="J12" s="67"/>
      <c r="K12" s="67"/>
      <c r="L12" s="67"/>
      <c r="M12" s="67"/>
      <c r="N12" s="67"/>
    </row>
    <row r="13" spans="2:14" x14ac:dyDescent="0.3">
      <c r="B13" s="113">
        <v>7</v>
      </c>
      <c r="C13" s="67"/>
      <c r="D13" s="67"/>
      <c r="E13" s="67"/>
      <c r="F13" s="67"/>
      <c r="G13" s="67"/>
      <c r="H13" s="67"/>
      <c r="I13" s="67"/>
      <c r="J13" s="67"/>
      <c r="K13" s="67"/>
      <c r="L13" s="67"/>
      <c r="M13" s="67"/>
      <c r="N13" s="67"/>
    </row>
    <row r="14" spans="2:14" x14ac:dyDescent="0.3">
      <c r="B14" s="113">
        <v>8</v>
      </c>
      <c r="C14" s="67"/>
      <c r="D14" s="67"/>
      <c r="E14" s="67"/>
      <c r="F14" s="67"/>
      <c r="G14" s="67"/>
      <c r="H14" s="67"/>
      <c r="I14" s="67"/>
      <c r="J14" s="67"/>
      <c r="K14" s="67"/>
      <c r="L14" s="67"/>
      <c r="M14" s="67"/>
      <c r="N14" s="67"/>
    </row>
    <row r="15" spans="2:14" x14ac:dyDescent="0.3">
      <c r="B15" s="113">
        <v>9</v>
      </c>
      <c r="C15" s="67"/>
      <c r="D15" s="67"/>
      <c r="E15" s="67"/>
      <c r="F15" s="67"/>
      <c r="G15" s="67"/>
      <c r="H15" s="67"/>
      <c r="I15" s="67"/>
      <c r="J15" s="67"/>
      <c r="K15" s="67"/>
      <c r="L15" s="67"/>
      <c r="M15" s="67"/>
      <c r="N15" s="67"/>
    </row>
    <row r="16" spans="2:14" x14ac:dyDescent="0.3">
      <c r="B16" s="113">
        <v>10</v>
      </c>
      <c r="C16" s="67"/>
      <c r="D16" s="67"/>
      <c r="E16" s="67"/>
      <c r="F16" s="67"/>
      <c r="G16" s="67"/>
      <c r="H16" s="67"/>
      <c r="I16" s="67"/>
      <c r="J16" s="67"/>
      <c r="K16" s="67"/>
      <c r="L16" s="67"/>
      <c r="M16" s="67"/>
      <c r="N16" s="67"/>
    </row>
    <row r="17" spans="2:14" x14ac:dyDescent="0.3">
      <c r="B17" s="113"/>
      <c r="C17" s="67" t="s">
        <v>348</v>
      </c>
      <c r="D17" s="67"/>
      <c r="E17" s="67"/>
      <c r="F17" s="67"/>
      <c r="G17" s="67"/>
      <c r="H17" s="67"/>
      <c r="I17" s="67"/>
      <c r="J17" s="67"/>
      <c r="K17" s="67"/>
      <c r="L17" s="67"/>
      <c r="M17" s="67"/>
      <c r="N17" s="67"/>
    </row>
    <row r="18" spans="2:14" ht="15.75" customHeight="1" x14ac:dyDescent="0.3">
      <c r="B18" s="967" t="s">
        <v>1168</v>
      </c>
      <c r="C18" s="968"/>
      <c r="D18" s="968"/>
      <c r="E18" s="968"/>
      <c r="F18" s="968"/>
      <c r="G18" s="968"/>
      <c r="H18" s="968"/>
      <c r="I18" s="968"/>
      <c r="J18" s="968"/>
      <c r="K18" s="968"/>
      <c r="L18" s="968"/>
      <c r="M18" s="976"/>
      <c r="N18" s="246"/>
    </row>
    <row r="20" spans="2:14" ht="15" thickBot="1" x14ac:dyDescent="0.35"/>
    <row r="21" spans="2:14" x14ac:dyDescent="0.3">
      <c r="B21" s="322" t="s">
        <v>697</v>
      </c>
      <c r="C21" s="324"/>
      <c r="D21" s="153"/>
      <c r="E21" s="153"/>
      <c r="F21" s="153"/>
      <c r="G21" s="153"/>
      <c r="H21" s="153"/>
      <c r="I21" s="153"/>
      <c r="J21" s="153"/>
      <c r="K21" s="153"/>
      <c r="L21" s="153"/>
      <c r="M21" s="153"/>
      <c r="N21" s="154"/>
    </row>
    <row r="22" spans="2:14" x14ac:dyDescent="0.3">
      <c r="B22" s="804"/>
      <c r="C22" s="764"/>
      <c r="D22" s="764"/>
      <c r="E22" s="764"/>
      <c r="F22" s="764"/>
      <c r="G22" s="764"/>
      <c r="H22" s="764"/>
      <c r="I22" s="764"/>
      <c r="J22" s="764"/>
      <c r="K22" s="764"/>
      <c r="L22" s="764"/>
      <c r="M22" s="764"/>
      <c r="N22" s="765"/>
    </row>
    <row r="23" spans="2:14" x14ac:dyDescent="0.3">
      <c r="B23" s="804"/>
      <c r="C23" s="764"/>
      <c r="D23" s="764"/>
      <c r="E23" s="764"/>
      <c r="F23" s="764"/>
      <c r="G23" s="764"/>
      <c r="H23" s="764"/>
      <c r="I23" s="764"/>
      <c r="J23" s="764"/>
      <c r="K23" s="764"/>
      <c r="L23" s="764"/>
      <c r="M23" s="764"/>
      <c r="N23" s="765"/>
    </row>
    <row r="24" spans="2:14" x14ac:dyDescent="0.3">
      <c r="B24" s="804"/>
      <c r="C24" s="764"/>
      <c r="D24" s="764"/>
      <c r="E24" s="764"/>
      <c r="F24" s="764"/>
      <c r="G24" s="764"/>
      <c r="H24" s="764"/>
      <c r="I24" s="764"/>
      <c r="J24" s="764"/>
      <c r="K24" s="764"/>
      <c r="L24" s="764"/>
      <c r="M24" s="764"/>
      <c r="N24" s="765"/>
    </row>
    <row r="25" spans="2:14" x14ac:dyDescent="0.3">
      <c r="B25" s="804"/>
      <c r="C25" s="764"/>
      <c r="D25" s="764"/>
      <c r="E25" s="764"/>
      <c r="F25" s="764"/>
      <c r="G25" s="764"/>
      <c r="H25" s="764"/>
      <c r="I25" s="764"/>
      <c r="J25" s="764"/>
      <c r="K25" s="764"/>
      <c r="L25" s="764"/>
      <c r="M25" s="764"/>
      <c r="N25" s="765"/>
    </row>
    <row r="26" spans="2:14" x14ac:dyDescent="0.3">
      <c r="B26" s="804"/>
      <c r="C26" s="764"/>
      <c r="D26" s="764"/>
      <c r="E26" s="764"/>
      <c r="F26" s="764"/>
      <c r="G26" s="764"/>
      <c r="H26" s="764"/>
      <c r="I26" s="764"/>
      <c r="J26" s="764"/>
      <c r="K26" s="764"/>
      <c r="L26" s="764"/>
      <c r="M26" s="764"/>
      <c r="N26" s="765"/>
    </row>
    <row r="27" spans="2:14" x14ac:dyDescent="0.3">
      <c r="B27" s="804"/>
      <c r="C27" s="764"/>
      <c r="D27" s="764"/>
      <c r="E27" s="764"/>
      <c r="F27" s="764"/>
      <c r="G27" s="764"/>
      <c r="H27" s="764"/>
      <c r="I27" s="764"/>
      <c r="J27" s="764"/>
      <c r="K27" s="764"/>
      <c r="L27" s="764"/>
      <c r="M27" s="764"/>
      <c r="N27" s="765"/>
    </row>
    <row r="28" spans="2:14" x14ac:dyDescent="0.3">
      <c r="B28" s="804"/>
      <c r="C28" s="764"/>
      <c r="D28" s="764"/>
      <c r="E28" s="764"/>
      <c r="F28" s="764"/>
      <c r="G28" s="764"/>
      <c r="H28" s="764"/>
      <c r="I28" s="764"/>
      <c r="J28" s="764"/>
      <c r="K28" s="764"/>
      <c r="L28" s="764"/>
      <c r="M28" s="764"/>
      <c r="N28" s="765"/>
    </row>
    <row r="29" spans="2:14" x14ac:dyDescent="0.3">
      <c r="B29" s="804"/>
      <c r="C29" s="764"/>
      <c r="D29" s="764"/>
      <c r="E29" s="764"/>
      <c r="F29" s="764"/>
      <c r="G29" s="764"/>
      <c r="H29" s="764"/>
      <c r="I29" s="764"/>
      <c r="J29" s="764"/>
      <c r="K29" s="764"/>
      <c r="L29" s="764"/>
      <c r="M29" s="764"/>
      <c r="N29" s="765"/>
    </row>
    <row r="30" spans="2:14" x14ac:dyDescent="0.3">
      <c r="B30" s="804"/>
      <c r="C30" s="764"/>
      <c r="D30" s="764"/>
      <c r="E30" s="764"/>
      <c r="F30" s="764"/>
      <c r="G30" s="764"/>
      <c r="H30" s="764"/>
      <c r="I30" s="764"/>
      <c r="J30" s="764"/>
      <c r="K30" s="764"/>
      <c r="L30" s="764"/>
      <c r="M30" s="764"/>
      <c r="N30" s="765"/>
    </row>
    <row r="31" spans="2:14" x14ac:dyDescent="0.3">
      <c r="B31" s="804"/>
      <c r="C31" s="764"/>
      <c r="D31" s="764"/>
      <c r="E31" s="764"/>
      <c r="F31" s="764"/>
      <c r="G31" s="764"/>
      <c r="H31" s="764"/>
      <c r="I31" s="764"/>
      <c r="J31" s="764"/>
      <c r="K31" s="764"/>
      <c r="L31" s="764"/>
      <c r="M31" s="764"/>
      <c r="N31" s="765"/>
    </row>
    <row r="32" spans="2:14" x14ac:dyDescent="0.3">
      <c r="B32" s="804"/>
      <c r="C32" s="764"/>
      <c r="D32" s="764"/>
      <c r="E32" s="764"/>
      <c r="F32" s="764"/>
      <c r="G32" s="764"/>
      <c r="H32" s="764"/>
      <c r="I32" s="764"/>
      <c r="J32" s="764"/>
      <c r="K32" s="764"/>
      <c r="L32" s="764"/>
      <c r="M32" s="764"/>
      <c r="N32" s="765"/>
    </row>
    <row r="33" spans="2:14" x14ac:dyDescent="0.3">
      <c r="B33" s="804"/>
      <c r="C33" s="764"/>
      <c r="D33" s="764"/>
      <c r="E33" s="764"/>
      <c r="F33" s="764"/>
      <c r="G33" s="764"/>
      <c r="H33" s="764"/>
      <c r="I33" s="764"/>
      <c r="J33" s="764"/>
      <c r="K33" s="764"/>
      <c r="L33" s="764"/>
      <c r="M33" s="764"/>
      <c r="N33" s="765"/>
    </row>
    <row r="34" spans="2:14" x14ac:dyDescent="0.3">
      <c r="B34" s="804"/>
      <c r="C34" s="764"/>
      <c r="D34" s="764"/>
      <c r="E34" s="764"/>
      <c r="F34" s="764"/>
      <c r="G34" s="764"/>
      <c r="H34" s="764"/>
      <c r="I34" s="764"/>
      <c r="J34" s="764"/>
      <c r="K34" s="764"/>
      <c r="L34" s="764"/>
      <c r="M34" s="764"/>
      <c r="N34" s="765"/>
    </row>
    <row r="35" spans="2:14" x14ac:dyDescent="0.3">
      <c r="B35" s="804"/>
      <c r="C35" s="764"/>
      <c r="D35" s="764"/>
      <c r="E35" s="764"/>
      <c r="F35" s="764"/>
      <c r="G35" s="764"/>
      <c r="H35" s="764"/>
      <c r="I35" s="764"/>
      <c r="J35" s="764"/>
      <c r="K35" s="764"/>
      <c r="L35" s="764"/>
      <c r="M35" s="764"/>
      <c r="N35" s="765"/>
    </row>
    <row r="36" spans="2:14" x14ac:dyDescent="0.3">
      <c r="B36" s="804"/>
      <c r="C36" s="764"/>
      <c r="D36" s="764"/>
      <c r="E36" s="764"/>
      <c r="F36" s="764"/>
      <c r="G36" s="764"/>
      <c r="H36" s="764"/>
      <c r="I36" s="764"/>
      <c r="J36" s="764"/>
      <c r="K36" s="764"/>
      <c r="L36" s="764"/>
      <c r="M36" s="764"/>
      <c r="N36" s="765"/>
    </row>
    <row r="37" spans="2:14" ht="15" thickBot="1" x14ac:dyDescent="0.35">
      <c r="B37" s="805"/>
      <c r="C37" s="755"/>
      <c r="D37" s="755"/>
      <c r="E37" s="755"/>
      <c r="F37" s="755"/>
      <c r="G37" s="755"/>
      <c r="H37" s="755"/>
      <c r="I37" s="755"/>
      <c r="J37" s="755"/>
      <c r="K37" s="755"/>
      <c r="L37" s="755"/>
      <c r="M37" s="755"/>
      <c r="N37" s="756"/>
    </row>
  </sheetData>
  <mergeCells count="7">
    <mergeCell ref="B22:N37"/>
    <mergeCell ref="B18:M18"/>
    <mergeCell ref="B5:B6"/>
    <mergeCell ref="C5:C6"/>
    <mergeCell ref="D5:G5"/>
    <mergeCell ref="H5:J5"/>
    <mergeCell ref="K5:M5"/>
  </mergeCells>
  <dataValidations count="1">
    <dataValidation type="list" allowBlank="1" showInputMessage="1" showErrorMessage="1" sqref="N18" xr:uid="{00000000-0002-0000-5F00-000000000000}">
      <formula1>"V"</formula1>
    </dataValidation>
  </dataValidations>
  <pageMargins left="0.7" right="0.7" top="0.75" bottom="0.75" header="0.3" footer="0.3"/>
  <pageSetup paperSize="9" scale="60" orientation="landscape" horizontalDpi="0" verticalDpi="0" r:id="rId1"/>
  <drawing r:id="rId2"/>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tabColor theme="5"/>
  </sheetPr>
  <dimension ref="B3:G31"/>
  <sheetViews>
    <sheetView showGridLines="0" workbookViewId="0">
      <selection activeCell="G13" sqref="G13"/>
    </sheetView>
  </sheetViews>
  <sheetFormatPr defaultRowHeight="14.4" x14ac:dyDescent="0.3"/>
  <cols>
    <col min="1" max="1" width="3.33203125" customWidth="1"/>
    <col min="3" max="3" width="37.44140625" customWidth="1"/>
    <col min="4" max="4" width="16.33203125" customWidth="1"/>
    <col min="5" max="5" width="27.33203125" customWidth="1"/>
    <col min="6" max="6" width="33.44140625" customWidth="1"/>
    <col min="7" max="7" width="16" customWidth="1"/>
  </cols>
  <sheetData>
    <row r="3" spans="2:7" x14ac:dyDescent="0.3">
      <c r="B3" s="270" t="s">
        <v>1090</v>
      </c>
      <c r="C3" s="86"/>
    </row>
    <row r="5" spans="2:7" x14ac:dyDescent="0.3">
      <c r="B5" s="120" t="s">
        <v>238</v>
      </c>
      <c r="C5" s="120" t="s">
        <v>1091</v>
      </c>
      <c r="D5" s="120" t="s">
        <v>1092</v>
      </c>
      <c r="E5" s="120" t="s">
        <v>1093</v>
      </c>
      <c r="F5" s="120" t="s">
        <v>1094</v>
      </c>
      <c r="G5" s="120" t="s">
        <v>791</v>
      </c>
    </row>
    <row r="6" spans="2:7" x14ac:dyDescent="0.3">
      <c r="B6" s="113">
        <v>1</v>
      </c>
      <c r="C6" s="67"/>
      <c r="D6" s="67"/>
      <c r="E6" s="67"/>
      <c r="F6" s="67"/>
      <c r="G6" s="67"/>
    </row>
    <row r="7" spans="2:7" x14ac:dyDescent="0.3">
      <c r="B7" s="113">
        <v>2</v>
      </c>
      <c r="C7" s="67"/>
      <c r="D7" s="67"/>
      <c r="E7" s="67"/>
      <c r="F7" s="67"/>
      <c r="G7" s="67"/>
    </row>
    <row r="8" spans="2:7" x14ac:dyDescent="0.3">
      <c r="B8" s="113">
        <v>3</v>
      </c>
      <c r="C8" s="67"/>
      <c r="D8" s="67"/>
      <c r="E8" s="67"/>
      <c r="F8" s="67"/>
      <c r="G8" s="67"/>
    </row>
    <row r="9" spans="2:7" x14ac:dyDescent="0.3">
      <c r="B9" s="113">
        <v>4</v>
      </c>
      <c r="C9" s="67"/>
      <c r="D9" s="67"/>
      <c r="E9" s="67"/>
      <c r="F9" s="67"/>
      <c r="G9" s="67"/>
    </row>
    <row r="10" spans="2:7" x14ac:dyDescent="0.3">
      <c r="B10" s="113"/>
      <c r="C10" s="67"/>
      <c r="D10" s="67"/>
      <c r="E10" s="67"/>
      <c r="F10" s="67"/>
      <c r="G10" s="67"/>
    </row>
    <row r="11" spans="2:7" x14ac:dyDescent="0.3">
      <c r="B11" s="113"/>
      <c r="C11" s="67"/>
      <c r="D11" s="67"/>
      <c r="E11" s="67"/>
      <c r="F11" s="67"/>
      <c r="G11" s="67"/>
    </row>
    <row r="12" spans="2:7" x14ac:dyDescent="0.3">
      <c r="B12" s="271" t="s">
        <v>302</v>
      </c>
      <c r="C12" s="67"/>
      <c r="D12" s="67"/>
      <c r="E12" s="67"/>
      <c r="F12" s="67"/>
      <c r="G12" s="67"/>
    </row>
    <row r="13" spans="2:7" ht="15.75" customHeight="1" x14ac:dyDescent="0.3">
      <c r="B13" s="967" t="s">
        <v>1168</v>
      </c>
      <c r="C13" s="968"/>
      <c r="D13" s="968"/>
      <c r="E13" s="968"/>
      <c r="F13" s="976"/>
      <c r="G13" s="246"/>
    </row>
    <row r="14" spans="2:7" ht="15" thickBot="1" x14ac:dyDescent="0.35"/>
    <row r="15" spans="2:7" x14ac:dyDescent="0.3">
      <c r="B15" s="230" t="s">
        <v>697</v>
      </c>
      <c r="C15" s="153"/>
      <c r="D15" s="153"/>
      <c r="E15" s="153"/>
      <c r="F15" s="153"/>
      <c r="G15" s="154"/>
    </row>
    <row r="16" spans="2:7" x14ac:dyDescent="0.3">
      <c r="B16" s="804"/>
      <c r="C16" s="764"/>
      <c r="D16" s="764"/>
      <c r="E16" s="764"/>
      <c r="F16" s="764"/>
      <c r="G16" s="765"/>
    </row>
    <row r="17" spans="2:7" x14ac:dyDescent="0.3">
      <c r="B17" s="804"/>
      <c r="C17" s="764"/>
      <c r="D17" s="764"/>
      <c r="E17" s="764"/>
      <c r="F17" s="764"/>
      <c r="G17" s="765"/>
    </row>
    <row r="18" spans="2:7" x14ac:dyDescent="0.3">
      <c r="B18" s="804"/>
      <c r="C18" s="764"/>
      <c r="D18" s="764"/>
      <c r="E18" s="764"/>
      <c r="F18" s="764"/>
      <c r="G18" s="765"/>
    </row>
    <row r="19" spans="2:7" x14ac:dyDescent="0.3">
      <c r="B19" s="804"/>
      <c r="C19" s="764"/>
      <c r="D19" s="764"/>
      <c r="E19" s="764"/>
      <c r="F19" s="764"/>
      <c r="G19" s="765"/>
    </row>
    <row r="20" spans="2:7" x14ac:dyDescent="0.3">
      <c r="B20" s="804"/>
      <c r="C20" s="764"/>
      <c r="D20" s="764"/>
      <c r="E20" s="764"/>
      <c r="F20" s="764"/>
      <c r="G20" s="765"/>
    </row>
    <row r="21" spans="2:7" x14ac:dyDescent="0.3">
      <c r="B21" s="804"/>
      <c r="C21" s="764"/>
      <c r="D21" s="764"/>
      <c r="E21" s="764"/>
      <c r="F21" s="764"/>
      <c r="G21" s="765"/>
    </row>
    <row r="22" spans="2:7" x14ac:dyDescent="0.3">
      <c r="B22" s="804"/>
      <c r="C22" s="764"/>
      <c r="D22" s="764"/>
      <c r="E22" s="764"/>
      <c r="F22" s="764"/>
      <c r="G22" s="765"/>
    </row>
    <row r="23" spans="2:7" x14ac:dyDescent="0.3">
      <c r="B23" s="804"/>
      <c r="C23" s="764"/>
      <c r="D23" s="764"/>
      <c r="E23" s="764"/>
      <c r="F23" s="764"/>
      <c r="G23" s="765"/>
    </row>
    <row r="24" spans="2:7" x14ac:dyDescent="0.3">
      <c r="B24" s="804"/>
      <c r="C24" s="764"/>
      <c r="D24" s="764"/>
      <c r="E24" s="764"/>
      <c r="F24" s="764"/>
      <c r="G24" s="765"/>
    </row>
    <row r="25" spans="2:7" x14ac:dyDescent="0.3">
      <c r="B25" s="804"/>
      <c r="C25" s="764"/>
      <c r="D25" s="764"/>
      <c r="E25" s="764"/>
      <c r="F25" s="764"/>
      <c r="G25" s="765"/>
    </row>
    <row r="26" spans="2:7" x14ac:dyDescent="0.3">
      <c r="B26" s="804"/>
      <c r="C26" s="764"/>
      <c r="D26" s="764"/>
      <c r="E26" s="764"/>
      <c r="F26" s="764"/>
      <c r="G26" s="765"/>
    </row>
    <row r="27" spans="2:7" x14ac:dyDescent="0.3">
      <c r="B27" s="804"/>
      <c r="C27" s="764"/>
      <c r="D27" s="764"/>
      <c r="E27" s="764"/>
      <c r="F27" s="764"/>
      <c r="G27" s="765"/>
    </row>
    <row r="28" spans="2:7" x14ac:dyDescent="0.3">
      <c r="B28" s="804"/>
      <c r="C28" s="764"/>
      <c r="D28" s="764"/>
      <c r="E28" s="764"/>
      <c r="F28" s="764"/>
      <c r="G28" s="765"/>
    </row>
    <row r="29" spans="2:7" x14ac:dyDescent="0.3">
      <c r="B29" s="804"/>
      <c r="C29" s="764"/>
      <c r="D29" s="764"/>
      <c r="E29" s="764"/>
      <c r="F29" s="764"/>
      <c r="G29" s="765"/>
    </row>
    <row r="30" spans="2:7" x14ac:dyDescent="0.3">
      <c r="B30" s="804"/>
      <c r="C30" s="764"/>
      <c r="D30" s="764"/>
      <c r="E30" s="764"/>
      <c r="F30" s="764"/>
      <c r="G30" s="765"/>
    </row>
    <row r="31" spans="2:7" ht="15" thickBot="1" x14ac:dyDescent="0.35">
      <c r="B31" s="805"/>
      <c r="C31" s="755"/>
      <c r="D31" s="755"/>
      <c r="E31" s="755"/>
      <c r="F31" s="755"/>
      <c r="G31" s="756"/>
    </row>
  </sheetData>
  <mergeCells count="2">
    <mergeCell ref="B13:F13"/>
    <mergeCell ref="B16:G31"/>
  </mergeCells>
  <dataValidations count="1">
    <dataValidation type="list" allowBlank="1" showInputMessage="1" showErrorMessage="1" sqref="G13" xr:uid="{00000000-0002-0000-6000-000000000000}">
      <formula1>"V"</formula1>
    </dataValidation>
  </dataValidations>
  <pageMargins left="0.7" right="0.7" top="0.75" bottom="0.75" header="0.3" footer="0.3"/>
  <pageSetup paperSize="9" scale="85" orientation="landscape" horizontalDpi="360" verticalDpi="360" r:id="rId1"/>
  <drawing r:id="rId2"/>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tabColor theme="5"/>
  </sheetPr>
  <dimension ref="B4:F65"/>
  <sheetViews>
    <sheetView showGridLines="0" topLeftCell="A10" zoomScale="99" zoomScaleNormal="99" workbookViewId="0">
      <selection activeCell="F46" sqref="F46"/>
    </sheetView>
  </sheetViews>
  <sheetFormatPr defaultRowHeight="14.4" x14ac:dyDescent="0.3"/>
  <cols>
    <col min="1" max="1" width="3" customWidth="1"/>
    <col min="2" max="2" width="6.88671875" style="63" customWidth="1"/>
    <col min="3" max="3" width="80.5546875" customWidth="1"/>
    <col min="6" max="6" width="34.44140625" customWidth="1"/>
  </cols>
  <sheetData>
    <row r="4" spans="2:6" x14ac:dyDescent="0.3">
      <c r="B4" s="471" t="s">
        <v>238</v>
      </c>
      <c r="C4" s="120" t="s">
        <v>2</v>
      </c>
      <c r="D4" s="120" t="s">
        <v>233</v>
      </c>
      <c r="E4" s="120" t="s">
        <v>234</v>
      </c>
      <c r="F4" s="120" t="s">
        <v>862</v>
      </c>
    </row>
    <row r="5" spans="2:6" ht="28.5" customHeight="1" x14ac:dyDescent="0.3">
      <c r="B5" s="254">
        <v>1</v>
      </c>
      <c r="C5" s="73" t="s">
        <v>1095</v>
      </c>
      <c r="D5" s="256"/>
      <c r="E5" s="256"/>
      <c r="F5" s="256"/>
    </row>
    <row r="6" spans="2:6" ht="14.4" customHeight="1" x14ac:dyDescent="0.3">
      <c r="B6" s="254"/>
      <c r="C6" s="256" t="s">
        <v>1096</v>
      </c>
      <c r="D6" s="256"/>
      <c r="E6" s="256"/>
      <c r="F6" s="256" t="s">
        <v>1097</v>
      </c>
    </row>
    <row r="7" spans="2:6" ht="14.4" customHeight="1" x14ac:dyDescent="0.3">
      <c r="B7" s="254"/>
      <c r="C7" s="256" t="s">
        <v>1098</v>
      </c>
      <c r="D7" s="256"/>
      <c r="E7" s="256"/>
      <c r="F7" s="256"/>
    </row>
    <row r="8" spans="2:6" ht="29.4" customHeight="1" x14ac:dyDescent="0.3">
      <c r="B8" s="254"/>
      <c r="C8" s="73" t="s">
        <v>1099</v>
      </c>
      <c r="D8" s="256"/>
      <c r="E8" s="256"/>
      <c r="F8" s="256"/>
    </row>
    <row r="9" spans="2:6" x14ac:dyDescent="0.3">
      <c r="B9" s="254"/>
      <c r="C9" s="256"/>
      <c r="D9" s="256"/>
      <c r="E9" s="256"/>
      <c r="F9" s="256"/>
    </row>
    <row r="10" spans="2:6" ht="14.4" customHeight="1" x14ac:dyDescent="0.3">
      <c r="B10" s="254">
        <v>2</v>
      </c>
      <c r="C10" s="256" t="s">
        <v>1100</v>
      </c>
      <c r="D10" s="256"/>
      <c r="E10" s="256"/>
      <c r="F10" s="1043" t="s">
        <v>1101</v>
      </c>
    </row>
    <row r="11" spans="2:6" x14ac:dyDescent="0.3">
      <c r="B11" s="254"/>
      <c r="C11" s="256" t="s">
        <v>1102</v>
      </c>
      <c r="D11" s="256"/>
      <c r="E11" s="256"/>
      <c r="F11" s="1044"/>
    </row>
    <row r="12" spans="2:6" x14ac:dyDescent="0.3">
      <c r="B12" s="254"/>
      <c r="C12" s="256" t="s">
        <v>1103</v>
      </c>
      <c r="D12" s="256"/>
      <c r="E12" s="256"/>
      <c r="F12" s="1044"/>
    </row>
    <row r="13" spans="2:6" x14ac:dyDescent="0.3">
      <c r="B13" s="254"/>
      <c r="C13" s="256" t="s">
        <v>1104</v>
      </c>
      <c r="D13" s="256"/>
      <c r="E13" s="256"/>
      <c r="F13" s="1044"/>
    </row>
    <row r="14" spans="2:6" x14ac:dyDescent="0.3">
      <c r="B14" s="254"/>
      <c r="C14" s="256" t="s">
        <v>1105</v>
      </c>
      <c r="D14" s="256"/>
      <c r="E14" s="256"/>
      <c r="F14" s="1044"/>
    </row>
    <row r="15" spans="2:6" x14ac:dyDescent="0.3">
      <c r="B15" s="254"/>
      <c r="C15" s="256" t="s">
        <v>1106</v>
      </c>
      <c r="D15" s="256"/>
      <c r="E15" s="256"/>
      <c r="F15" s="1045"/>
    </row>
    <row r="16" spans="2:6" x14ac:dyDescent="0.3">
      <c r="B16" s="254"/>
      <c r="C16" s="256"/>
      <c r="D16" s="256"/>
      <c r="E16" s="256"/>
      <c r="F16" s="256"/>
    </row>
    <row r="17" spans="2:6" x14ac:dyDescent="0.3">
      <c r="B17" s="254"/>
      <c r="C17" s="256"/>
      <c r="D17" s="256"/>
      <c r="E17" s="256"/>
      <c r="F17" s="256"/>
    </row>
    <row r="18" spans="2:6" x14ac:dyDescent="0.3">
      <c r="B18" s="254">
        <v>3</v>
      </c>
      <c r="C18" s="67" t="s">
        <v>1107</v>
      </c>
      <c r="D18" s="67"/>
      <c r="E18" s="67"/>
      <c r="F18" s="67"/>
    </row>
    <row r="19" spans="2:6" ht="44.1" customHeight="1" x14ac:dyDescent="0.3">
      <c r="B19" s="254"/>
      <c r="C19" s="73" t="s">
        <v>1108</v>
      </c>
      <c r="D19" s="67"/>
      <c r="E19" s="67"/>
      <c r="F19" s="68" t="s">
        <v>1109</v>
      </c>
    </row>
    <row r="20" spans="2:6" x14ac:dyDescent="0.3">
      <c r="B20" s="254"/>
      <c r="C20" s="67" t="s">
        <v>1110</v>
      </c>
      <c r="D20" s="67"/>
      <c r="E20" s="67"/>
      <c r="F20" s="67"/>
    </row>
    <row r="21" spans="2:6" ht="28.8" x14ac:dyDescent="0.3">
      <c r="B21" s="254"/>
      <c r="C21" s="68" t="s">
        <v>1111</v>
      </c>
      <c r="D21" s="67"/>
      <c r="E21" s="67"/>
      <c r="F21" s="67"/>
    </row>
    <row r="22" spans="2:6" ht="28.8" x14ac:dyDescent="0.3">
      <c r="B22" s="254"/>
      <c r="C22" s="68" t="s">
        <v>1112</v>
      </c>
      <c r="D22" s="67"/>
      <c r="E22" s="67"/>
      <c r="F22" s="67"/>
    </row>
    <row r="23" spans="2:6" x14ac:dyDescent="0.3">
      <c r="B23" s="254"/>
      <c r="C23" s="67"/>
      <c r="D23" s="67"/>
      <c r="E23" s="67"/>
      <c r="F23" s="67"/>
    </row>
    <row r="24" spans="2:6" x14ac:dyDescent="0.3">
      <c r="B24" s="254"/>
      <c r="C24" s="67"/>
      <c r="D24" s="67"/>
      <c r="E24" s="67"/>
      <c r="F24" s="67"/>
    </row>
    <row r="25" spans="2:6" ht="30.9" customHeight="1" x14ac:dyDescent="0.3">
      <c r="B25" s="254">
        <v>4</v>
      </c>
      <c r="C25" s="272" t="s">
        <v>1113</v>
      </c>
      <c r="D25" s="67"/>
      <c r="E25" s="67"/>
      <c r="F25" s="1046" t="s">
        <v>1114</v>
      </c>
    </row>
    <row r="26" spans="2:6" ht="28.8" x14ac:dyDescent="0.3">
      <c r="B26" s="254"/>
      <c r="C26" s="68" t="s">
        <v>1115</v>
      </c>
      <c r="D26" s="67"/>
      <c r="E26" s="67"/>
      <c r="F26" s="1047"/>
    </row>
    <row r="27" spans="2:6" x14ac:dyDescent="0.3">
      <c r="B27" s="254"/>
      <c r="C27" s="67" t="s">
        <v>1116</v>
      </c>
      <c r="D27" s="67"/>
      <c r="E27" s="67"/>
      <c r="F27" s="67"/>
    </row>
    <row r="28" spans="2:6" x14ac:dyDescent="0.3">
      <c r="B28" s="254"/>
      <c r="C28" s="67" t="s">
        <v>1117</v>
      </c>
      <c r="D28" s="67"/>
      <c r="E28" s="67"/>
      <c r="F28" s="67"/>
    </row>
    <row r="29" spans="2:6" x14ac:dyDescent="0.3">
      <c r="B29" s="254"/>
      <c r="C29" s="67" t="s">
        <v>1118</v>
      </c>
      <c r="D29" s="67"/>
      <c r="E29" s="67"/>
      <c r="F29" s="67"/>
    </row>
    <row r="30" spans="2:6" x14ac:dyDescent="0.3">
      <c r="B30" s="254"/>
      <c r="C30" s="67"/>
      <c r="D30" s="67"/>
      <c r="E30" s="67"/>
      <c r="F30" s="67"/>
    </row>
    <row r="31" spans="2:6" x14ac:dyDescent="0.3">
      <c r="B31" s="254"/>
      <c r="C31" s="67"/>
      <c r="D31" s="67"/>
      <c r="E31" s="67"/>
      <c r="F31" s="67"/>
    </row>
    <row r="32" spans="2:6" ht="28.8" x14ac:dyDescent="0.3">
      <c r="B32" s="254">
        <v>5</v>
      </c>
      <c r="C32" s="68" t="s">
        <v>1119</v>
      </c>
      <c r="D32" s="67"/>
      <c r="E32" s="67"/>
      <c r="F32" s="1046" t="s">
        <v>1114</v>
      </c>
    </row>
    <row r="33" spans="2:6" x14ac:dyDescent="0.3">
      <c r="B33" s="254"/>
      <c r="C33" s="67" t="s">
        <v>1120</v>
      </c>
      <c r="D33" s="67"/>
      <c r="E33" s="67"/>
      <c r="F33" s="1047"/>
    </row>
    <row r="34" spans="2:6" x14ac:dyDescent="0.3">
      <c r="B34" s="254"/>
      <c r="C34" s="67" t="s">
        <v>1121</v>
      </c>
      <c r="D34" s="67"/>
      <c r="E34" s="67"/>
      <c r="F34" s="67"/>
    </row>
    <row r="35" spans="2:6" x14ac:dyDescent="0.3">
      <c r="B35" s="254"/>
      <c r="C35" s="67" t="s">
        <v>1122</v>
      </c>
      <c r="D35" s="67"/>
      <c r="E35" s="67"/>
      <c r="F35" s="67"/>
    </row>
    <row r="36" spans="2:6" x14ac:dyDescent="0.3">
      <c r="B36" s="254"/>
      <c r="C36" s="67" t="s">
        <v>1123</v>
      </c>
      <c r="D36" s="67"/>
      <c r="E36" s="67"/>
      <c r="F36" s="67"/>
    </row>
    <row r="37" spans="2:6" x14ac:dyDescent="0.3">
      <c r="B37" s="254"/>
      <c r="C37" s="67" t="s">
        <v>1124</v>
      </c>
      <c r="D37" s="67"/>
      <c r="E37" s="67"/>
      <c r="F37" s="67"/>
    </row>
    <row r="38" spans="2:6" x14ac:dyDescent="0.3">
      <c r="B38" s="254"/>
      <c r="C38" s="67"/>
      <c r="D38" s="67"/>
      <c r="E38" s="67"/>
      <c r="F38" s="67"/>
    </row>
    <row r="39" spans="2:6" x14ac:dyDescent="0.3">
      <c r="B39" s="254"/>
      <c r="C39" s="67"/>
      <c r="D39" s="67"/>
      <c r="E39" s="67"/>
      <c r="F39" s="67"/>
    </row>
    <row r="40" spans="2:6" ht="28.8" x14ac:dyDescent="0.3">
      <c r="B40" s="254">
        <v>6</v>
      </c>
      <c r="C40" s="68" t="s">
        <v>1125</v>
      </c>
      <c r="D40" s="67"/>
      <c r="E40" s="67"/>
      <c r="F40" s="1046" t="s">
        <v>1114</v>
      </c>
    </row>
    <row r="41" spans="2:6" x14ac:dyDescent="0.3">
      <c r="B41" s="254"/>
      <c r="C41" s="67" t="s">
        <v>1126</v>
      </c>
      <c r="D41" s="67"/>
      <c r="E41" s="67"/>
      <c r="F41" s="1047"/>
    </row>
    <row r="42" spans="2:6" x14ac:dyDescent="0.3">
      <c r="B42" s="254"/>
      <c r="C42" s="67" t="s">
        <v>1127</v>
      </c>
      <c r="D42" s="67"/>
      <c r="E42" s="67"/>
      <c r="F42" s="67"/>
    </row>
    <row r="43" spans="2:6" x14ac:dyDescent="0.3">
      <c r="B43" s="254"/>
      <c r="C43" s="67" t="s">
        <v>1128</v>
      </c>
      <c r="D43" s="67"/>
      <c r="E43" s="67"/>
      <c r="F43" s="67"/>
    </row>
    <row r="44" spans="2:6" x14ac:dyDescent="0.3">
      <c r="B44" s="254"/>
      <c r="C44" s="67" t="s">
        <v>1129</v>
      </c>
      <c r="D44" s="67"/>
      <c r="E44" s="67"/>
      <c r="F44" s="67"/>
    </row>
    <row r="45" spans="2:6" x14ac:dyDescent="0.3">
      <c r="B45" s="254"/>
      <c r="C45" s="67"/>
      <c r="D45" s="67"/>
      <c r="E45" s="67"/>
      <c r="F45" s="67"/>
    </row>
    <row r="46" spans="2:6" x14ac:dyDescent="0.3">
      <c r="B46" s="919" t="s">
        <v>695</v>
      </c>
      <c r="C46" s="920"/>
      <c r="D46" s="920"/>
      <c r="E46" s="921"/>
      <c r="F46" s="8"/>
    </row>
    <row r="48" spans="2:6" ht="15" thickBot="1" x14ac:dyDescent="0.35"/>
    <row r="49" spans="2:6" x14ac:dyDescent="0.3">
      <c r="B49" s="230" t="s">
        <v>697</v>
      </c>
      <c r="C49" s="153"/>
      <c r="D49" s="153"/>
      <c r="E49" s="153"/>
      <c r="F49" s="154"/>
    </row>
    <row r="50" spans="2:6" x14ac:dyDescent="0.3">
      <c r="B50" s="804"/>
      <c r="C50" s="764"/>
      <c r="D50" s="764"/>
      <c r="E50" s="764"/>
      <c r="F50" s="765"/>
    </row>
    <row r="51" spans="2:6" x14ac:dyDescent="0.3">
      <c r="B51" s="804"/>
      <c r="C51" s="764"/>
      <c r="D51" s="764"/>
      <c r="E51" s="764"/>
      <c r="F51" s="765"/>
    </row>
    <row r="52" spans="2:6" x14ac:dyDescent="0.3">
      <c r="B52" s="804"/>
      <c r="C52" s="764"/>
      <c r="D52" s="764"/>
      <c r="E52" s="764"/>
      <c r="F52" s="765"/>
    </row>
    <row r="53" spans="2:6" x14ac:dyDescent="0.3">
      <c r="B53" s="804"/>
      <c r="C53" s="764"/>
      <c r="D53" s="764"/>
      <c r="E53" s="764"/>
      <c r="F53" s="765"/>
    </row>
    <row r="54" spans="2:6" x14ac:dyDescent="0.3">
      <c r="B54" s="804"/>
      <c r="C54" s="764"/>
      <c r="D54" s="764"/>
      <c r="E54" s="764"/>
      <c r="F54" s="765"/>
    </row>
    <row r="55" spans="2:6" x14ac:dyDescent="0.3">
      <c r="B55" s="804"/>
      <c r="C55" s="764"/>
      <c r="D55" s="764"/>
      <c r="E55" s="764"/>
      <c r="F55" s="765"/>
    </row>
    <row r="56" spans="2:6" x14ac:dyDescent="0.3">
      <c r="B56" s="804"/>
      <c r="C56" s="764"/>
      <c r="D56" s="764"/>
      <c r="E56" s="764"/>
      <c r="F56" s="765"/>
    </row>
    <row r="57" spans="2:6" x14ac:dyDescent="0.3">
      <c r="B57" s="804"/>
      <c r="C57" s="764"/>
      <c r="D57" s="764"/>
      <c r="E57" s="764"/>
      <c r="F57" s="765"/>
    </row>
    <row r="58" spans="2:6" x14ac:dyDescent="0.3">
      <c r="B58" s="804"/>
      <c r="C58" s="764"/>
      <c r="D58" s="764"/>
      <c r="E58" s="764"/>
      <c r="F58" s="765"/>
    </row>
    <row r="59" spans="2:6" x14ac:dyDescent="0.3">
      <c r="B59" s="804"/>
      <c r="C59" s="764"/>
      <c r="D59" s="764"/>
      <c r="E59" s="764"/>
      <c r="F59" s="765"/>
    </row>
    <row r="60" spans="2:6" x14ac:dyDescent="0.3">
      <c r="B60" s="804"/>
      <c r="C60" s="764"/>
      <c r="D60" s="764"/>
      <c r="E60" s="764"/>
      <c r="F60" s="765"/>
    </row>
    <row r="61" spans="2:6" x14ac:dyDescent="0.3">
      <c r="B61" s="804"/>
      <c r="C61" s="764"/>
      <c r="D61" s="764"/>
      <c r="E61" s="764"/>
      <c r="F61" s="765"/>
    </row>
    <row r="62" spans="2:6" x14ac:dyDescent="0.3">
      <c r="B62" s="804"/>
      <c r="C62" s="764"/>
      <c r="D62" s="764"/>
      <c r="E62" s="764"/>
      <c r="F62" s="765"/>
    </row>
    <row r="63" spans="2:6" x14ac:dyDescent="0.3">
      <c r="B63" s="804"/>
      <c r="C63" s="764"/>
      <c r="D63" s="764"/>
      <c r="E63" s="764"/>
      <c r="F63" s="765"/>
    </row>
    <row r="64" spans="2:6" x14ac:dyDescent="0.3">
      <c r="B64" s="804"/>
      <c r="C64" s="764"/>
      <c r="D64" s="764"/>
      <c r="E64" s="764"/>
      <c r="F64" s="765"/>
    </row>
    <row r="65" spans="2:6" ht="15" thickBot="1" x14ac:dyDescent="0.35">
      <c r="B65" s="805"/>
      <c r="C65" s="755"/>
      <c r="D65" s="755"/>
      <c r="E65" s="755"/>
      <c r="F65" s="756"/>
    </row>
  </sheetData>
  <mergeCells count="6">
    <mergeCell ref="F10:F15"/>
    <mergeCell ref="F25:F26"/>
    <mergeCell ref="F32:F33"/>
    <mergeCell ref="F40:F41"/>
    <mergeCell ref="B50:F65"/>
    <mergeCell ref="B46:E46"/>
  </mergeCells>
  <dataValidations count="1">
    <dataValidation type="list" allowBlank="1" showInputMessage="1" showErrorMessage="1" sqref="F46 D5:E44" xr:uid="{00000000-0002-0000-6100-000000000000}">
      <formula1>"V"</formula1>
    </dataValidation>
  </dataValidations>
  <pageMargins left="0.7" right="0.7" top="0.75" bottom="0.75" header="0.3" footer="0.3"/>
  <pageSetup paperSize="9" scale="85"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98</vt:i4>
      </vt:variant>
      <vt:variant>
        <vt:lpstr>Named Ranges</vt:lpstr>
      </vt:variant>
      <vt:variant>
        <vt:i4>2</vt:i4>
      </vt:variant>
    </vt:vector>
  </HeadingPairs>
  <TitlesOfParts>
    <vt:vector size="100" baseType="lpstr">
      <vt:lpstr>Menu</vt:lpstr>
      <vt:lpstr>Identi</vt:lpstr>
      <vt:lpstr>Tabel Monev</vt:lpstr>
      <vt:lpstr>1.1</vt:lpstr>
      <vt:lpstr>2</vt:lpstr>
      <vt:lpstr>2.1</vt:lpstr>
      <vt:lpstr>2.2</vt:lpstr>
      <vt:lpstr>3</vt:lpstr>
      <vt:lpstr>3.a</vt:lpstr>
      <vt:lpstr>3.a1</vt:lpstr>
      <vt:lpstr>3.a2</vt:lpstr>
      <vt:lpstr>3.b</vt:lpstr>
      <vt:lpstr>3.b1</vt:lpstr>
      <vt:lpstr>3.c</vt:lpstr>
      <vt:lpstr>4</vt:lpstr>
      <vt:lpstr>4.a1</vt:lpstr>
      <vt:lpstr>4.a2</vt:lpstr>
      <vt:lpstr>4.a3</vt:lpstr>
      <vt:lpstr>4.a4</vt:lpstr>
      <vt:lpstr>4.a5</vt:lpstr>
      <vt:lpstr>4.a6</vt:lpstr>
      <vt:lpstr>4.b1</vt:lpstr>
      <vt:lpstr>4.b2</vt:lpstr>
      <vt:lpstr>4.b2-1</vt:lpstr>
      <vt:lpstr>4.b3</vt:lpstr>
      <vt:lpstr>4.b3-1</vt:lpstr>
      <vt:lpstr>4.b4</vt:lpstr>
      <vt:lpstr>4.b4-1</vt:lpstr>
      <vt:lpstr>4.b_4</vt:lpstr>
      <vt:lpstr>4.b_4-1</vt:lpstr>
      <vt:lpstr>4.b5</vt:lpstr>
      <vt:lpstr>4.b6</vt:lpstr>
      <vt:lpstr>4.b7</vt:lpstr>
      <vt:lpstr>5</vt:lpstr>
      <vt:lpstr>5.a</vt:lpstr>
      <vt:lpstr>5.b1</vt:lpstr>
      <vt:lpstr>5.b2</vt:lpstr>
      <vt:lpstr>5.b3</vt:lpstr>
      <vt:lpstr>5.b4</vt:lpstr>
      <vt:lpstr>6</vt:lpstr>
      <vt:lpstr>6.a1</vt:lpstr>
      <vt:lpstr>6.a2</vt:lpstr>
      <vt:lpstr>6.a3</vt:lpstr>
      <vt:lpstr>6a3-1</vt:lpstr>
      <vt:lpstr>6.a4</vt:lpstr>
      <vt:lpstr>6.a5</vt:lpstr>
      <vt:lpstr>6.b</vt:lpstr>
      <vt:lpstr>6.c1</vt:lpstr>
      <vt:lpstr>6.c2</vt:lpstr>
      <vt:lpstr>6.c3</vt:lpstr>
      <vt:lpstr>6.c4</vt:lpstr>
      <vt:lpstr>6.d</vt:lpstr>
      <vt:lpstr>6.e</vt:lpstr>
      <vt:lpstr>6.f</vt:lpstr>
      <vt:lpstr>6.g</vt:lpstr>
      <vt:lpstr>6.h</vt:lpstr>
      <vt:lpstr>6.i1</vt:lpstr>
      <vt:lpstr>6.i2</vt:lpstr>
      <vt:lpstr>6.j1</vt:lpstr>
      <vt:lpstr>6.j2</vt:lpstr>
      <vt:lpstr>6.k</vt:lpstr>
      <vt:lpstr>Tambahan 1</vt:lpstr>
      <vt:lpstr>7</vt:lpstr>
      <vt:lpstr>7.a</vt:lpstr>
      <vt:lpstr>7.a1</vt:lpstr>
      <vt:lpstr>7.b</vt:lpstr>
      <vt:lpstr>8</vt:lpstr>
      <vt:lpstr>8.a</vt:lpstr>
      <vt:lpstr>8.a-1</vt:lpstr>
      <vt:lpstr>8.b</vt:lpstr>
      <vt:lpstr>9</vt:lpstr>
      <vt:lpstr>9.a</vt:lpstr>
      <vt:lpstr>9.a1</vt:lpstr>
      <vt:lpstr>9.a2</vt:lpstr>
      <vt:lpstr>9.a3</vt:lpstr>
      <vt:lpstr>9.b1</vt:lpstr>
      <vt:lpstr>9.b2</vt:lpstr>
      <vt:lpstr>9.c</vt:lpstr>
      <vt:lpstr>9.c1</vt:lpstr>
      <vt:lpstr>9.d1</vt:lpstr>
      <vt:lpstr>9.d1-1</vt:lpstr>
      <vt:lpstr>9.d2</vt:lpstr>
      <vt:lpstr>9.d2-1</vt:lpstr>
      <vt:lpstr>9.e1</vt:lpstr>
      <vt:lpstr>9.e1-1</vt:lpstr>
      <vt:lpstr>9.e1-2</vt:lpstr>
      <vt:lpstr>9.e1-3</vt:lpstr>
      <vt:lpstr>9.e2</vt:lpstr>
      <vt:lpstr>9.f1</vt:lpstr>
      <vt:lpstr>9.f1-1</vt:lpstr>
      <vt:lpstr>9.f2</vt:lpstr>
      <vt:lpstr>9.f3</vt:lpstr>
      <vt:lpstr>9.f4-1, 2, 3</vt:lpstr>
      <vt:lpstr>9.g1</vt:lpstr>
      <vt:lpstr>9.g2</vt:lpstr>
      <vt:lpstr>9.g3</vt:lpstr>
      <vt:lpstr>9.g4</vt:lpstr>
      <vt:lpstr>Tambahan 2</vt:lpstr>
      <vt:lpstr>'3.b'!Print_Area</vt:lpstr>
      <vt:lpstr>'4.a1'!Print_Area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Chika</dc:creator>
  <cp:lastModifiedBy>SariNingsih2023@outlook.com</cp:lastModifiedBy>
  <cp:lastPrinted>2021-05-25T03:29:40Z</cp:lastPrinted>
  <dcterms:created xsi:type="dcterms:W3CDTF">2019-03-21T02:20:13Z</dcterms:created>
  <dcterms:modified xsi:type="dcterms:W3CDTF">2023-11-12T13:21:12Z</dcterms:modified>
</cp:coreProperties>
</file>